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6309_MissionIngProj\Transfert_6492_SPIPA\PREVENTION AUTONOMIE\3- PLAN D'ACTIONS\2021\2- Appels à intiatives\"/>
    </mc:Choice>
  </mc:AlternateContent>
  <workbookProtection workbookAlgorithmName="SHA-512" workbookHashValue="+XSeoI1LPYKLk/8sPLzwMu7P4JvQusIFJCNHVV7qdM2yFbBhfVU+MlqvrAY2hfWnpicQpUk3GR1hGFyIfCm1tw==" workbookSaltValue="3yXEWCOiLnE4H2aLKDsSzw==" workbookSpinCount="100000" lockStructure="1"/>
  <bookViews>
    <workbookView xWindow="120" yWindow="132" windowWidth="11376" windowHeight="2700" tabRatio="762" activeTab="10"/>
  </bookViews>
  <sheets>
    <sheet name="Synthèse" sheetId="8" r:id="rId1"/>
    <sheet name="GENERALITES" sheetId="1" r:id="rId2"/>
    <sheet name="Projet 1" sheetId="2" r:id="rId3"/>
    <sheet name="Projet 2" sheetId="33" r:id="rId4"/>
    <sheet name="Projet 3" sheetId="34" r:id="rId5"/>
    <sheet name="Projet 4" sheetId="35" r:id="rId6"/>
    <sheet name="Projet 5" sheetId="36" r:id="rId7"/>
    <sheet name="Projet 6" sheetId="37" r:id="rId8"/>
    <sheet name="Projet 7" sheetId="38" r:id="rId9"/>
    <sheet name="Projet 8" sheetId="39" r:id="rId10"/>
    <sheet name="Projet 9" sheetId="40" r:id="rId11"/>
  </sheets>
  <definedNames>
    <definedName name="AXE_1" localSheetId="3">'Projet 2'!$AO$3:$AO$4</definedName>
    <definedName name="AXE_1" localSheetId="4">'Projet 3'!$AO$3:$AO$4</definedName>
    <definedName name="AXE_1" localSheetId="5">'Projet 4'!$AO$3:$AO$4</definedName>
    <definedName name="AXE_1" localSheetId="6">'Projet 5'!$AO$3:$AO$4</definedName>
    <definedName name="AXE_1" localSheetId="7">'Projet 6'!$AO$3:$AO$4</definedName>
    <definedName name="AXE_1" localSheetId="8">'Projet 7'!$AO$3:$AO$4</definedName>
    <definedName name="AXE_1" localSheetId="9">'Projet 8'!$AO$3:$AO$4</definedName>
    <definedName name="AXE_1" localSheetId="10">'Projet 9'!$AO$3:$AO$4</definedName>
    <definedName name="AXE_1">'Projet 1'!$AO$3:$AO$4</definedName>
    <definedName name="Axe_1_Amélioration_accès_aux_équipements_et_aides_techniques" localSheetId="3">'Projet 2'!$AI$2:$AI$8</definedName>
    <definedName name="Axe_1_Amélioration_accès_aux_équipements_et_aides_techniques" localSheetId="4">'Projet 3'!$AI$2:$AI$8</definedName>
    <definedName name="Axe_1_Amélioration_accès_aux_équipements_et_aides_techniques" localSheetId="5">'Projet 4'!$AI$2:$AI$8</definedName>
    <definedName name="Axe_1_Amélioration_accès_aux_équipements_et_aides_techniques" localSheetId="6">'Projet 5'!$AI$2:$AI$8</definedName>
    <definedName name="Axe_1_Amélioration_accès_aux_équipements_et_aides_techniques" localSheetId="7">'Projet 6'!$AI$2:$AI$8</definedName>
    <definedName name="Axe_1_Amélioration_accès_aux_équipements_et_aides_techniques" localSheetId="8">'Projet 7'!$AI$2:$AI$8</definedName>
    <definedName name="Axe_1_Amélioration_accès_aux_équipements_et_aides_techniques" localSheetId="9">'Projet 8'!$AI$2:$AI$8</definedName>
    <definedName name="Axe_1_Amélioration_accès_aux_équipements_et_aides_techniques" localSheetId="10">'Projet 9'!$AI$2:$AI$8</definedName>
    <definedName name="Axe_1_Amélioration_accès_aux_équipements_et_aides_techniques">'Projet 1'!$AI$2:$AI$8</definedName>
    <definedName name="AXE_2" localSheetId="3">'Projet 2'!$AP$3</definedName>
    <definedName name="AXE_2" localSheetId="4">'Projet 3'!$AP$3</definedName>
    <definedName name="AXE_2" localSheetId="5">'Projet 4'!$AP$3</definedName>
    <definedName name="AXE_2" localSheetId="6">'Projet 5'!$AP$3</definedName>
    <definedName name="AXE_2" localSheetId="7">'Projet 6'!$AP$3</definedName>
    <definedName name="AXE_2" localSheetId="8">'Projet 7'!$AP$3</definedName>
    <definedName name="AXE_2" localSheetId="9">'Projet 8'!$AP$3</definedName>
    <definedName name="AXE_2" localSheetId="10">'Projet 9'!$AP$3</definedName>
    <definedName name="AXE_2">'Projet 1'!$AP$3</definedName>
    <definedName name="AXE_3" localSheetId="3">'Projet 2'!$AQ$3</definedName>
    <definedName name="AXE_3" localSheetId="4">'Projet 3'!$AQ$3</definedName>
    <definedName name="AXE_3" localSheetId="5">'Projet 4'!$AQ$3</definedName>
    <definedName name="AXE_3" localSheetId="6">'Projet 5'!$AQ$3</definedName>
    <definedName name="AXE_3" localSheetId="7">'Projet 6'!$AQ$3</definedName>
    <definedName name="AXE_3" localSheetId="8">'Projet 7'!$AQ$3</definedName>
    <definedName name="AXE_3" localSheetId="9">'Projet 8'!$AQ$3</definedName>
    <definedName name="AXE_3" localSheetId="10">'Projet 9'!$AQ$3</definedName>
    <definedName name="AXE_3">'Projet 1'!$AQ$3</definedName>
    <definedName name="AXE_4" localSheetId="3">'Projet 2'!$AR$3</definedName>
    <definedName name="AXE_4" localSheetId="4">'Projet 3'!$AR$3</definedName>
    <definedName name="AXE_4" localSheetId="5">'Projet 4'!$AR$3</definedName>
    <definedName name="AXE_4" localSheetId="6">'Projet 5'!$AR$3</definedName>
    <definedName name="AXE_4" localSheetId="7">'Projet 6'!$AR$3</definedName>
    <definedName name="AXE_4" localSheetId="8">'Projet 7'!$AR$3</definedName>
    <definedName name="AXE_4" localSheetId="9">'Projet 8'!$AR$3</definedName>
    <definedName name="AXE_4" localSheetId="10">'Projet 9'!$AR$3</definedName>
    <definedName name="AXE_4">'Projet 1'!$AR$3</definedName>
    <definedName name="Axe_4_coordination_et_appui_des_actions_de_prévention_mises_en_oeuvre_par_les_SPASAD" localSheetId="3">'Projet 2'!$AJ$2</definedName>
    <definedName name="Axe_4_coordination_et_appui_des_actions_de_prévention_mises_en_oeuvre_par_les_SPASAD" localSheetId="4">'Projet 3'!$AJ$2</definedName>
    <definedName name="Axe_4_coordination_et_appui_des_actions_de_prévention_mises_en_oeuvre_par_les_SPASAD" localSheetId="5">'Projet 4'!$AJ$2</definedName>
    <definedName name="Axe_4_coordination_et_appui_des_actions_de_prévention_mises_en_oeuvre_par_les_SPASAD" localSheetId="6">'Projet 5'!$AJ$2</definedName>
    <definedName name="Axe_4_coordination_et_appui_des_actions_de_prévention_mises_en_oeuvre_par_les_SPASAD" localSheetId="7">'Projet 6'!$AJ$2</definedName>
    <definedName name="Axe_4_coordination_et_appui_des_actions_de_prévention_mises_en_oeuvre_par_les_SPASAD" localSheetId="8">'Projet 7'!$AJ$2</definedName>
    <definedName name="Axe_4_coordination_et_appui_des_actions_de_prévention_mises_en_oeuvre_par_les_SPASAD" localSheetId="9">'Projet 8'!$AJ$2</definedName>
    <definedName name="Axe_4_coordination_et_appui_des_actions_de_prévention_mises_en_oeuvre_par_les_SPASAD" localSheetId="10">'Projet 9'!$AJ$2</definedName>
    <definedName name="Axe_4_coordination_et_appui_des_actions_de_prévention_mises_en_oeuvre_par_les_SPASAD">'Projet 1'!$AJ$2</definedName>
    <definedName name="AXE_5" localSheetId="3">'Projet 2'!$AS$3</definedName>
    <definedName name="AXE_5" localSheetId="4">'Projet 3'!$AS$3</definedName>
    <definedName name="AXE_5" localSheetId="5">'Projet 4'!$AS$3</definedName>
    <definedName name="AXE_5" localSheetId="6">'Projet 5'!$AS$3</definedName>
    <definedName name="AXE_5" localSheetId="7">'Projet 6'!$AS$3</definedName>
    <definedName name="AXE_5" localSheetId="8">'Projet 7'!$AS$3</definedName>
    <definedName name="AXE_5" localSheetId="9">'Projet 8'!$AS$3</definedName>
    <definedName name="AXE_5" localSheetId="10">'Projet 9'!$AS$3</definedName>
    <definedName name="AXE_5">'Projet 1'!$AS$3</definedName>
    <definedName name="Axe_5_Soutien_aux_proches_aidants" localSheetId="3">'Projet 2'!$AK$2:$AK$5</definedName>
    <definedName name="Axe_5_Soutien_aux_proches_aidants" localSheetId="4">'Projet 3'!$AK$2:$AK$5</definedName>
    <definedName name="Axe_5_Soutien_aux_proches_aidants" localSheetId="5">'Projet 4'!$AK$2:$AK$5</definedName>
    <definedName name="Axe_5_Soutien_aux_proches_aidants" localSheetId="6">'Projet 5'!$AK$2:$AK$5</definedName>
    <definedName name="Axe_5_Soutien_aux_proches_aidants" localSheetId="7">'Projet 6'!$AK$2:$AK$5</definedName>
    <definedName name="Axe_5_Soutien_aux_proches_aidants" localSheetId="8">'Projet 7'!$AK$2:$AK$5</definedName>
    <definedName name="Axe_5_Soutien_aux_proches_aidants" localSheetId="9">'Projet 8'!$AK$2:$AK$5</definedName>
    <definedName name="Axe_5_Soutien_aux_proches_aidants" localSheetId="10">'Projet 9'!$AK$2:$AK$5</definedName>
    <definedName name="Axe_5_Soutien_aux_proches_aidants">'Projet 1'!$AK$2:$AK$5</definedName>
    <definedName name="AXE_6" localSheetId="3">'Projet 2'!$AT$3:$AT$4</definedName>
    <definedName name="AXE_6" localSheetId="4">'Projet 3'!$AT$3:$AT$4</definedName>
    <definedName name="AXE_6" localSheetId="5">'Projet 4'!$AT$3:$AT$4</definedName>
    <definedName name="AXE_6" localSheetId="6">'Projet 5'!$AT$3:$AT$4</definedName>
    <definedName name="AXE_6" localSheetId="7">'Projet 6'!$AT$3:$AT$4</definedName>
    <definedName name="AXE_6" localSheetId="8">'Projet 7'!$AT$3:$AT$4</definedName>
    <definedName name="AXE_6" localSheetId="9">'Projet 8'!$AT$3:$AT$4</definedName>
    <definedName name="AXE_6" localSheetId="10">'Projet 9'!$AT$3:$AT$4</definedName>
    <definedName name="AXE_6">'Projet 1'!$AT$3:$AT$4</definedName>
    <definedName name="Axe_6_Actions_collectives_de_prévention_HORS_SANTE" localSheetId="3">'Projet 2'!$AM$2:$AM$8</definedName>
    <definedName name="Axe_6_Actions_collectives_de_prévention_HORS_SANTE" localSheetId="4">'Projet 3'!$AM$2:$AM$8</definedName>
    <definedName name="Axe_6_Actions_collectives_de_prévention_HORS_SANTE" localSheetId="5">'Projet 4'!$AM$2:$AM$8</definedName>
    <definedName name="Axe_6_Actions_collectives_de_prévention_HORS_SANTE" localSheetId="6">'Projet 5'!$AM$2:$AM$8</definedName>
    <definedName name="Axe_6_Actions_collectives_de_prévention_HORS_SANTE" localSheetId="7">'Projet 6'!$AM$2:$AM$8</definedName>
    <definedName name="Axe_6_Actions_collectives_de_prévention_HORS_SANTE" localSheetId="8">'Projet 7'!$AM$2:$AM$8</definedName>
    <definedName name="Axe_6_Actions_collectives_de_prévention_HORS_SANTE" localSheetId="9">'Projet 8'!$AM$2:$AM$8</definedName>
    <definedName name="Axe_6_Actions_collectives_de_prévention_HORS_SANTE" localSheetId="10">'Projet 9'!$AM$2:$AM$8</definedName>
    <definedName name="Axe_6_Actions_collectives_de_prévention_HORS_SANTE">'Projet 1'!$AM$2:$AM$8</definedName>
    <definedName name="Axe_6_Actions_collectives_de_prévention_SANTE_BIEN_VIEILLIR" localSheetId="3">'Projet 2'!$AL$2:$AL$9</definedName>
    <definedName name="Axe_6_Actions_collectives_de_prévention_SANTE_BIEN_VIEILLIR" localSheetId="4">'Projet 3'!$AL$2:$AL$9</definedName>
    <definedName name="Axe_6_Actions_collectives_de_prévention_SANTE_BIEN_VIEILLIR" localSheetId="5">'Projet 4'!$AL$2:$AL$9</definedName>
    <definedName name="Axe_6_Actions_collectives_de_prévention_SANTE_BIEN_VIEILLIR" localSheetId="6">'Projet 5'!$AL$2:$AL$9</definedName>
    <definedName name="Axe_6_Actions_collectives_de_prévention_SANTE_BIEN_VIEILLIR" localSheetId="7">'Projet 6'!$AL$2:$AL$9</definedName>
    <definedName name="Axe_6_Actions_collectives_de_prévention_SANTE_BIEN_VIEILLIR" localSheetId="8">'Projet 7'!$AL$2:$AL$9</definedName>
    <definedName name="Axe_6_Actions_collectives_de_prévention_SANTE_BIEN_VIEILLIR" localSheetId="9">'Projet 8'!$AL$2:$AL$9</definedName>
    <definedName name="Axe_6_Actions_collectives_de_prévention_SANTE_BIEN_VIEILLIR" localSheetId="10">'Projet 9'!$AL$2:$AL$9</definedName>
    <definedName name="Axe_6_Actions_collectives_de_prévention_SANTE_BIEN_VIEILLIR">'Projet 1'!$AL$2:$AL$9</definedName>
    <definedName name="AXESCNSA" localSheetId="3">'Projet 2'!$AI$1:$AM$1</definedName>
    <definedName name="AXESCNSA" localSheetId="4">'Projet 3'!$AI$1:$AM$1</definedName>
    <definedName name="AXESCNSA" localSheetId="5">'Projet 4'!$AI$1:$AM$1</definedName>
    <definedName name="AXESCNSA" localSheetId="6">'Projet 5'!$AI$1:$AM$1</definedName>
    <definedName name="AXESCNSA" localSheetId="7">'Projet 6'!$AI$1:$AM$1</definedName>
    <definedName name="AXESCNSA" localSheetId="8">'Projet 7'!$AI$1:$AM$1</definedName>
    <definedName name="AXESCNSA" localSheetId="9">'Projet 8'!$AI$1:$AM$1</definedName>
    <definedName name="AXESCNSA" localSheetId="10">'Projet 9'!$AI$1:$AM$1</definedName>
    <definedName name="AXESCNSA">'Projet 1'!$AI$1:$AM$1</definedName>
    <definedName name="AXESPC" localSheetId="3">'Projet 2'!$AO$2:$AT$2</definedName>
    <definedName name="AXESPC" localSheetId="4">'Projet 3'!$AO$2:$AT$2</definedName>
    <definedName name="AXESPC" localSheetId="5">'Projet 4'!$AO$2:$AT$2</definedName>
    <definedName name="AXESPC" localSheetId="6">'Projet 5'!$AO$2:$AT$2</definedName>
    <definedName name="AXESPC" localSheetId="7">'Projet 6'!$AO$2:$AT$2</definedName>
    <definedName name="AXESPC" localSheetId="8">'Projet 7'!$AO$2:$AT$2</definedName>
    <definedName name="AXESPC" localSheetId="9">'Projet 8'!$AO$2:$AT$2</definedName>
    <definedName name="AXESPC" localSheetId="10">'Projet 9'!$AO$2:$AT$2</definedName>
    <definedName name="AXESPC">'Projet 1'!$AO$2:$AT$2</definedName>
    <definedName name="f_villes" localSheetId="3">OFFSET('Projet 2'!p_villes,0,0,COUNTA('Projet 2'!l_villes),1)</definedName>
    <definedName name="f_villes" localSheetId="4">OFFSET('Projet 3'!p_villes,0,0,COUNTA('Projet 3'!l_villes),1)</definedName>
    <definedName name="f_villes" localSheetId="5">OFFSET('Projet 4'!p_villes,0,0,COUNTA('Projet 4'!l_villes),1)</definedName>
    <definedName name="f_villes" localSheetId="6">OFFSET('Projet 5'!p_villes,0,0,COUNTA('Projet 5'!l_villes),1)</definedName>
    <definedName name="f_villes" localSheetId="7">OFFSET('Projet 6'!p_villes,0,0,COUNTA('Projet 6'!l_villes),1)</definedName>
    <definedName name="f_villes" localSheetId="8">OFFSET('Projet 7'!p_villes,0,0,COUNTA('Projet 7'!l_villes),1)</definedName>
    <definedName name="f_villes" localSheetId="9">OFFSET('Projet 8'!p_villes,0,0,COUNTA('Projet 8'!l_villes),1)</definedName>
    <definedName name="f_villes" localSheetId="10">OFFSET('Projet 9'!p_villes,0,0,COUNTA('Projet 9'!l_villes),1)</definedName>
    <definedName name="f_villes">OFFSET(p_villes,0,0,COUNTA(l_villes),1)</definedName>
    <definedName name="_xlnm.Print_Titles" localSheetId="2">'Projet 1'!$1:$1</definedName>
    <definedName name="_xlnm.Print_Titles" localSheetId="3">'Projet 2'!$1:$1</definedName>
    <definedName name="_xlnm.Print_Titles" localSheetId="4">'Projet 3'!$1:$1</definedName>
    <definedName name="_xlnm.Print_Titles" localSheetId="5">'Projet 4'!$1:$1</definedName>
    <definedName name="_xlnm.Print_Titles" localSheetId="6">'Projet 5'!$1:$1</definedName>
    <definedName name="_xlnm.Print_Titles" localSheetId="7">'Projet 6'!$1:$1</definedName>
    <definedName name="_xlnm.Print_Titles" localSheetId="8">'Projet 7'!$1:$1</definedName>
    <definedName name="_xlnm.Print_Titles" localSheetId="9">'Projet 8'!$1:$1</definedName>
    <definedName name="_xlnm.Print_Titles" localSheetId="10">'Projet 9'!$1:$1</definedName>
    <definedName name="l_villes" localSheetId="3">'Projet 2'!$K$2:$K$155</definedName>
    <definedName name="l_villes" localSheetId="4">'Projet 3'!$K$2:$K$155</definedName>
    <definedName name="l_villes" localSheetId="5">'Projet 4'!$K$2:$K$155</definedName>
    <definedName name="l_villes" localSheetId="6">'Projet 5'!$K$2:$K$155</definedName>
    <definedName name="l_villes" localSheetId="7">'Projet 6'!$K$2:$K$155</definedName>
    <definedName name="l_villes" localSheetId="8">'Projet 7'!$K$2:$K$155</definedName>
    <definedName name="l_villes" localSheetId="9">'Projet 8'!$K$2:$K$155</definedName>
    <definedName name="l_villes" localSheetId="10">'Projet 9'!$K$2:$K$155</definedName>
    <definedName name="l_villes">'Projet 1'!$K$2:$K$155</definedName>
    <definedName name="p_villes" localSheetId="3">'Projet 2'!$K$2</definedName>
    <definedName name="p_villes" localSheetId="4">'Projet 3'!$K$2</definedName>
    <definedName name="p_villes" localSheetId="5">'Projet 4'!$K$2</definedName>
    <definedName name="p_villes" localSheetId="6">'Projet 5'!$K$2</definedName>
    <definedName name="p_villes" localSheetId="7">'Projet 6'!$K$2</definedName>
    <definedName name="p_villes" localSheetId="8">'Projet 7'!$K$2</definedName>
    <definedName name="p_villes" localSheetId="9">'Projet 8'!$K$2</definedName>
    <definedName name="p_villes" localSheetId="10">'Projet 9'!$K$2</definedName>
    <definedName name="p_villes">'Projet 1'!$K$2</definedName>
    <definedName name="_xlnm.Print_Area" localSheetId="1">GENERALITES!$A$1:$F$79</definedName>
    <definedName name="_xlnm.Print_Area" localSheetId="2">'Projet 1'!$A$1:$H$70</definedName>
    <definedName name="_xlnm.Print_Area" localSheetId="3">'Projet 2'!$A$1:$H$70</definedName>
    <definedName name="_xlnm.Print_Area" localSheetId="4">'Projet 3'!$A$1:$H$70</definedName>
    <definedName name="_xlnm.Print_Area" localSheetId="5">'Projet 4'!$A$1:$H$70</definedName>
    <definedName name="_xlnm.Print_Area" localSheetId="6">'Projet 5'!$A$1:$H$70</definedName>
    <definedName name="_xlnm.Print_Area" localSheetId="7">'Projet 6'!$A$1:$H$70</definedName>
    <definedName name="_xlnm.Print_Area" localSheetId="8">'Projet 7'!$A$1:$H$70</definedName>
    <definedName name="_xlnm.Print_Area" localSheetId="9">'Projet 8'!$A$1:$H$70</definedName>
    <definedName name="_xlnm.Print_Area" localSheetId="10">'Projet 9'!$A$1:$H$70</definedName>
    <definedName name="_xlnm.Print_Area" localSheetId="0">Synthèse!$A$1:$K$33</definedName>
  </definedNames>
  <calcPr calcId="152511"/>
</workbook>
</file>

<file path=xl/calcChain.xml><?xml version="1.0" encoding="utf-8"?>
<calcChain xmlns="http://schemas.openxmlformats.org/spreadsheetml/2006/main">
  <c r="J32" i="8" l="1"/>
  <c r="I32" i="8"/>
  <c r="H32" i="8"/>
  <c r="G32" i="8"/>
  <c r="F32" i="8"/>
  <c r="C32" i="8"/>
  <c r="J31" i="8"/>
  <c r="I31" i="8"/>
  <c r="H31" i="8"/>
  <c r="G31" i="8"/>
  <c r="F31" i="8"/>
  <c r="C31" i="8"/>
  <c r="J30" i="8"/>
  <c r="I30" i="8"/>
  <c r="H30" i="8"/>
  <c r="G30" i="8"/>
  <c r="F30" i="8"/>
  <c r="C30" i="8"/>
  <c r="J29" i="8"/>
  <c r="I29" i="8"/>
  <c r="H29" i="8"/>
  <c r="G29" i="8"/>
  <c r="F29" i="8"/>
  <c r="C29" i="8"/>
  <c r="J28" i="8"/>
  <c r="I28" i="8"/>
  <c r="H28" i="8"/>
  <c r="G28" i="8"/>
  <c r="F28" i="8"/>
  <c r="C28" i="8"/>
  <c r="J27" i="8"/>
  <c r="I27" i="8"/>
  <c r="H27" i="8"/>
  <c r="G27" i="8"/>
  <c r="F27" i="8"/>
  <c r="C27" i="8"/>
  <c r="J26" i="8"/>
  <c r="I26" i="8"/>
  <c r="H26" i="8"/>
  <c r="G26" i="8"/>
  <c r="F26" i="8"/>
  <c r="C26" i="8"/>
  <c r="J25" i="8"/>
  <c r="I25" i="8"/>
  <c r="H25" i="8"/>
  <c r="G25" i="8"/>
  <c r="F25" i="8"/>
  <c r="C25" i="8"/>
  <c r="E70" i="40"/>
  <c r="D70" i="40"/>
  <c r="C70" i="40"/>
  <c r="B70" i="40"/>
  <c r="F69" i="40"/>
  <c r="F68" i="40"/>
  <c r="F67" i="40"/>
  <c r="F66" i="40"/>
  <c r="F65" i="40"/>
  <c r="F64" i="40"/>
  <c r="F63" i="40"/>
  <c r="E60" i="40"/>
  <c r="D60" i="40"/>
  <c r="C60" i="40"/>
  <c r="B60" i="40"/>
  <c r="F59" i="40"/>
  <c r="F58" i="40"/>
  <c r="H58" i="40" s="1"/>
  <c r="F57" i="40"/>
  <c r="F56" i="40"/>
  <c r="F60" i="40" s="1"/>
  <c r="F55" i="40"/>
  <c r="G44" i="40"/>
  <c r="B6" i="40"/>
  <c r="B2" i="40"/>
  <c r="A1" i="40"/>
  <c r="E70" i="39"/>
  <c r="D70" i="39"/>
  <c r="C70" i="39"/>
  <c r="B70" i="39"/>
  <c r="F69" i="39"/>
  <c r="F68" i="39"/>
  <c r="F67" i="39"/>
  <c r="F66" i="39"/>
  <c r="F65" i="39"/>
  <c r="F64" i="39"/>
  <c r="F63" i="39"/>
  <c r="E60" i="39"/>
  <c r="D60" i="39"/>
  <c r="C60" i="39"/>
  <c r="B60" i="39"/>
  <c r="F59" i="39"/>
  <c r="H59" i="39" s="1"/>
  <c r="F58" i="39"/>
  <c r="F57" i="39"/>
  <c r="F56" i="39"/>
  <c r="F55" i="39"/>
  <c r="F60" i="39" s="1"/>
  <c r="G44" i="39"/>
  <c r="B6" i="39"/>
  <c r="B2" i="39"/>
  <c r="A1" i="39"/>
  <c r="E70" i="38"/>
  <c r="D70" i="38"/>
  <c r="C70" i="38"/>
  <c r="B70" i="38"/>
  <c r="F69" i="38"/>
  <c r="F68" i="38"/>
  <c r="F67" i="38"/>
  <c r="H67" i="38" s="1"/>
  <c r="F66" i="38"/>
  <c r="H66" i="38" s="1"/>
  <c r="F65" i="38"/>
  <c r="H65" i="38" s="1"/>
  <c r="F64" i="38"/>
  <c r="F63" i="38"/>
  <c r="F70" i="38" s="1"/>
  <c r="E60" i="38"/>
  <c r="D60" i="38"/>
  <c r="C60" i="38"/>
  <c r="B60" i="38"/>
  <c r="F59" i="38"/>
  <c r="H59" i="38" s="1"/>
  <c r="F58" i="38"/>
  <c r="F57" i="38"/>
  <c r="F56" i="38"/>
  <c r="F55" i="38"/>
  <c r="F60" i="38" s="1"/>
  <c r="G44" i="38"/>
  <c r="B6" i="38"/>
  <c r="B2" i="38"/>
  <c r="A1" i="38"/>
  <c r="E70" i="37"/>
  <c r="D70" i="37"/>
  <c r="C70" i="37"/>
  <c r="B70" i="37"/>
  <c r="F69" i="37"/>
  <c r="H69" i="37" s="1"/>
  <c r="F68" i="37"/>
  <c r="F67" i="37"/>
  <c r="F66" i="37"/>
  <c r="F65" i="37"/>
  <c r="H65" i="37" s="1"/>
  <c r="F64" i="37"/>
  <c r="F63" i="37"/>
  <c r="F70" i="37" s="1"/>
  <c r="E60" i="37"/>
  <c r="D60" i="37"/>
  <c r="C60" i="37"/>
  <c r="B60" i="37"/>
  <c r="F59" i="37"/>
  <c r="F58" i="37"/>
  <c r="H58" i="37" s="1"/>
  <c r="F57" i="37"/>
  <c r="H57" i="37" s="1"/>
  <c r="F56" i="37"/>
  <c r="F60" i="37" s="1"/>
  <c r="F55" i="37"/>
  <c r="H55" i="37" s="1"/>
  <c r="G44" i="37"/>
  <c r="B6" i="37"/>
  <c r="B2" i="37"/>
  <c r="A1" i="37"/>
  <c r="E70" i="36"/>
  <c r="D70" i="36"/>
  <c r="C70" i="36"/>
  <c r="B70" i="36"/>
  <c r="F69" i="36"/>
  <c r="H69" i="36" s="1"/>
  <c r="F68" i="36"/>
  <c r="H68" i="36" s="1"/>
  <c r="F67" i="36"/>
  <c r="H67" i="36" s="1"/>
  <c r="F66" i="36"/>
  <c r="H66" i="36" s="1"/>
  <c r="F65" i="36"/>
  <c r="F64" i="36"/>
  <c r="F63" i="36"/>
  <c r="F70" i="36" s="1"/>
  <c r="E60" i="36"/>
  <c r="D60" i="36"/>
  <c r="C60" i="36"/>
  <c r="B60" i="36"/>
  <c r="F59" i="36"/>
  <c r="F58" i="36"/>
  <c r="F57" i="36"/>
  <c r="F56" i="36"/>
  <c r="F55" i="36"/>
  <c r="G44" i="36"/>
  <c r="B6" i="36"/>
  <c r="B2" i="36"/>
  <c r="A1" i="36"/>
  <c r="E70" i="35"/>
  <c r="D70" i="35"/>
  <c r="C70" i="35"/>
  <c r="B70" i="35"/>
  <c r="F69" i="35"/>
  <c r="F68" i="35"/>
  <c r="F67" i="35"/>
  <c r="F66" i="35"/>
  <c r="F65" i="35"/>
  <c r="F64" i="35"/>
  <c r="F63" i="35"/>
  <c r="E60" i="35"/>
  <c r="D60" i="35"/>
  <c r="C60" i="35"/>
  <c r="B60" i="35"/>
  <c r="F59" i="35"/>
  <c r="F58" i="35"/>
  <c r="H58" i="35" s="1"/>
  <c r="F57" i="35"/>
  <c r="F56" i="35"/>
  <c r="F60" i="35" s="1"/>
  <c r="F55" i="35"/>
  <c r="G44" i="35"/>
  <c r="B6" i="35"/>
  <c r="B2" i="35"/>
  <c r="A1" i="35"/>
  <c r="E70" i="34"/>
  <c r="D70" i="34"/>
  <c r="C70" i="34"/>
  <c r="B70" i="34"/>
  <c r="F69" i="34"/>
  <c r="H69" i="34" s="1"/>
  <c r="F68" i="34"/>
  <c r="F67" i="34"/>
  <c r="H67" i="34" s="1"/>
  <c r="F66" i="34"/>
  <c r="H66" i="34" s="1"/>
  <c r="F65" i="34"/>
  <c r="F64" i="34"/>
  <c r="F63" i="34"/>
  <c r="F70" i="34" s="1"/>
  <c r="E60" i="34"/>
  <c r="D60" i="34"/>
  <c r="C60" i="34"/>
  <c r="B60" i="34"/>
  <c r="F59" i="34"/>
  <c r="F58" i="34"/>
  <c r="F57" i="34"/>
  <c r="F56" i="34"/>
  <c r="F55" i="34"/>
  <c r="G44" i="34"/>
  <c r="B6" i="34"/>
  <c r="B2" i="34"/>
  <c r="A1" i="34"/>
  <c r="E70" i="33"/>
  <c r="D70" i="33"/>
  <c r="C70" i="33"/>
  <c r="B70" i="33"/>
  <c r="F69" i="33"/>
  <c r="F68" i="33"/>
  <c r="F67" i="33"/>
  <c r="F66" i="33"/>
  <c r="F65" i="33"/>
  <c r="F64" i="33"/>
  <c r="F63" i="33"/>
  <c r="F70" i="33" s="1"/>
  <c r="E60" i="33"/>
  <c r="D60" i="33"/>
  <c r="C60" i="33"/>
  <c r="B60" i="33"/>
  <c r="F59" i="33"/>
  <c r="F58" i="33"/>
  <c r="F57" i="33"/>
  <c r="F56" i="33"/>
  <c r="F55" i="33"/>
  <c r="F60" i="33" s="1"/>
  <c r="G44" i="33"/>
  <c r="B6" i="33"/>
  <c r="B2" i="33"/>
  <c r="A1" i="33"/>
  <c r="H66" i="40" l="1"/>
  <c r="H68" i="40"/>
  <c r="H69" i="40"/>
  <c r="H64" i="40"/>
  <c r="H57" i="40"/>
  <c r="H59" i="40"/>
  <c r="H55" i="40"/>
  <c r="H63" i="40"/>
  <c r="F70" i="40"/>
  <c r="H67" i="40" s="1"/>
  <c r="H56" i="40"/>
  <c r="H57" i="39"/>
  <c r="H56" i="39"/>
  <c r="H58" i="39"/>
  <c r="H55" i="39"/>
  <c r="F70" i="39"/>
  <c r="H68" i="39" s="1"/>
  <c r="H68" i="38"/>
  <c r="H69" i="38"/>
  <c r="H56" i="38"/>
  <c r="H58" i="38"/>
  <c r="H57" i="38"/>
  <c r="H64" i="38"/>
  <c r="H63" i="38"/>
  <c r="H55" i="38"/>
  <c r="H59" i="37"/>
  <c r="H67" i="37"/>
  <c r="H66" i="37"/>
  <c r="H68" i="37"/>
  <c r="H64" i="37"/>
  <c r="H56" i="37"/>
  <c r="H63" i="37"/>
  <c r="H59" i="36"/>
  <c r="H64" i="36"/>
  <c r="H65" i="36"/>
  <c r="F60" i="36"/>
  <c r="H63" i="36"/>
  <c r="H67" i="35"/>
  <c r="H66" i="35"/>
  <c r="H69" i="35"/>
  <c r="H63" i="35"/>
  <c r="H57" i="35"/>
  <c r="H59" i="35"/>
  <c r="H55" i="35"/>
  <c r="F70" i="35"/>
  <c r="H65" i="35" s="1"/>
  <c r="H56" i="35"/>
  <c r="H63" i="34"/>
  <c r="H68" i="34"/>
  <c r="H64" i="34"/>
  <c r="H56" i="34"/>
  <c r="H58" i="34"/>
  <c r="H65" i="34"/>
  <c r="F60" i="34"/>
  <c r="H57" i="34" s="1"/>
  <c r="H56" i="33"/>
  <c r="H58" i="33"/>
  <c r="H57" i="33"/>
  <c r="H64" i="33"/>
  <c r="H65" i="33"/>
  <c r="H59" i="33"/>
  <c r="H66" i="33"/>
  <c r="H67" i="33"/>
  <c r="H68" i="33"/>
  <c r="H69" i="33"/>
  <c r="H63" i="33"/>
  <c r="H55" i="33"/>
  <c r="K30" i="8"/>
  <c r="K29" i="8"/>
  <c r="K27" i="8"/>
  <c r="K26" i="8"/>
  <c r="K25" i="8"/>
  <c r="H65" i="40" l="1"/>
  <c r="H65" i="39"/>
  <c r="H64" i="39"/>
  <c r="H63" i="39"/>
  <c r="H67" i="39"/>
  <c r="H69" i="39"/>
  <c r="H66" i="39"/>
  <c r="H56" i="36"/>
  <c r="H58" i="36"/>
  <c r="H57" i="36"/>
  <c r="H55" i="36"/>
  <c r="H68" i="35"/>
  <c r="H64" i="35"/>
  <c r="H55" i="34"/>
  <c r="H59" i="34"/>
  <c r="K32" i="8"/>
  <c r="K28" i="8"/>
  <c r="K31" i="8"/>
  <c r="J24" i="8"/>
  <c r="I24" i="8"/>
  <c r="H24" i="8"/>
  <c r="G24" i="8"/>
  <c r="F24" i="8"/>
  <c r="C24" i="8"/>
  <c r="H33" i="8"/>
  <c r="I33" i="8" l="1"/>
  <c r="J33" i="8"/>
  <c r="C44" i="1"/>
  <c r="C50" i="1"/>
  <c r="C57" i="1"/>
  <c r="C63" i="1"/>
  <c r="C66" i="1"/>
  <c r="K33" i="8" l="1"/>
  <c r="B6" i="2"/>
  <c r="G44" i="2" l="1"/>
  <c r="F55" i="2"/>
  <c r="F56" i="2"/>
  <c r="B2" i="2" l="1"/>
  <c r="G19" i="8" l="1"/>
  <c r="C20" i="8"/>
  <c r="C19" i="8"/>
  <c r="C18" i="8"/>
  <c r="G18" i="8"/>
  <c r="K24" i="8" l="1"/>
  <c r="D40" i="1"/>
  <c r="E40" i="1"/>
  <c r="C40" i="1"/>
  <c r="F29" i="1"/>
  <c r="F30" i="1"/>
  <c r="F31" i="1"/>
  <c r="F32" i="1"/>
  <c r="F33" i="1"/>
  <c r="F34" i="1"/>
  <c r="F35" i="1"/>
  <c r="F36" i="1"/>
  <c r="F37" i="1"/>
  <c r="F38" i="1"/>
  <c r="F39" i="1"/>
  <c r="F28" i="1"/>
  <c r="F40" i="1" l="1"/>
  <c r="A1" i="2"/>
  <c r="F69" i="2" l="1"/>
  <c r="F63" i="2"/>
  <c r="F64" i="2"/>
  <c r="F65" i="2"/>
  <c r="F66" i="2"/>
  <c r="F67" i="2"/>
  <c r="F68" i="2"/>
  <c r="C60" i="2"/>
  <c r="D60" i="2"/>
  <c r="E60" i="2"/>
  <c r="F57" i="2"/>
  <c r="F58" i="2"/>
  <c r="F59" i="2"/>
  <c r="C70" i="2"/>
  <c r="D70" i="2"/>
  <c r="E70" i="2"/>
  <c r="B70" i="2"/>
  <c r="F50" i="1"/>
  <c r="C75" i="1"/>
  <c r="B60" i="2"/>
  <c r="F44" i="1"/>
  <c r="F75" i="1"/>
  <c r="F74" i="1" l="1"/>
  <c r="F79" i="1" s="1"/>
  <c r="C74" i="1"/>
  <c r="C79" i="1" s="1"/>
  <c r="F70" i="2"/>
  <c r="H68" i="2" s="1"/>
  <c r="F60" i="2"/>
  <c r="H55" i="2" l="1"/>
  <c r="H56" i="2"/>
  <c r="H66" i="2"/>
  <c r="H64" i="2"/>
  <c r="H69" i="2"/>
  <c r="H65" i="2"/>
  <c r="H63" i="2"/>
  <c r="H67" i="2"/>
  <c r="H58" i="2"/>
  <c r="H59" i="2"/>
  <c r="H57" i="2"/>
</calcChain>
</file>

<file path=xl/sharedStrings.xml><?xml version="1.0" encoding="utf-8"?>
<sst xmlns="http://schemas.openxmlformats.org/spreadsheetml/2006/main" count="10151" uniqueCount="714">
  <si>
    <t>MAIL</t>
  </si>
  <si>
    <t>INTITULE DES ACTIONS</t>
  </si>
  <si>
    <t>NOM DE LA STRUCTURE</t>
  </si>
  <si>
    <t>Si ESSMS, préciser</t>
  </si>
  <si>
    <t>…</t>
  </si>
  <si>
    <t>SIGLE</t>
  </si>
  <si>
    <t xml:space="preserve">Par voie postale </t>
  </si>
  <si>
    <t>Par voie électronique</t>
  </si>
  <si>
    <t>conferencefinanceurs@vaucluse.fr</t>
  </si>
  <si>
    <t>Dans la limite de 10 Mo (sinon privilégier l'envoi d'une  clé USB, CD-ROM ou l'utilisation de services en ligne d'envoi de documents)</t>
  </si>
  <si>
    <t>PIECES A JOINDRE</t>
  </si>
  <si>
    <t>STRUCTURATION</t>
  </si>
  <si>
    <t>DONNEES IDENTIFICATION DE LA STRUCTURE</t>
  </si>
  <si>
    <t>INFORMATIONS COMPLEMENTAIRES SUR LA STRUCTURE</t>
  </si>
  <si>
    <t>STRUCTURE</t>
  </si>
  <si>
    <t>RAISON SOCIALE SIGLE</t>
  </si>
  <si>
    <t>TYPE DE STRUCTURE</t>
  </si>
  <si>
    <t>N° SIREN</t>
  </si>
  <si>
    <t>CP</t>
  </si>
  <si>
    <t>COMMUNE</t>
  </si>
  <si>
    <t>TEL</t>
  </si>
  <si>
    <t>PORTABLE</t>
  </si>
  <si>
    <t>CIVILITE</t>
  </si>
  <si>
    <t>NOM</t>
  </si>
  <si>
    <t>PRENOM</t>
  </si>
  <si>
    <t>ETP</t>
  </si>
  <si>
    <t xml:space="preserve">NB </t>
  </si>
  <si>
    <t>Description globale de l'action</t>
  </si>
  <si>
    <t>Modalités de repérage du public</t>
  </si>
  <si>
    <t>Coût pour les participants (montant de l'adhésion éventuelle, montant de la participation à l'action…)</t>
  </si>
  <si>
    <t>Personnel 1</t>
  </si>
  <si>
    <t>Personnel 2</t>
  </si>
  <si>
    <t>Personnel 3</t>
  </si>
  <si>
    <t>Personnel 4</t>
  </si>
  <si>
    <t>Fonction principale dans l'action</t>
  </si>
  <si>
    <t>Statut</t>
  </si>
  <si>
    <t>Qualification (préciser diplôme, expérience)</t>
  </si>
  <si>
    <t>Temps de travail pour réaliser l'action :
- soit en ETP annuel
- soit en nombre d'heures sur l'année (ex : cycle unique)</t>
  </si>
  <si>
    <t>RECETTES</t>
  </si>
  <si>
    <t>Précisions, observations</t>
  </si>
  <si>
    <t>Part</t>
  </si>
  <si>
    <t>Auto-financement</t>
  </si>
  <si>
    <t xml:space="preserve">Autres financeurs </t>
  </si>
  <si>
    <t xml:space="preserve">Participation bénéficiaires actions </t>
  </si>
  <si>
    <t>TOTAL</t>
  </si>
  <si>
    <t>DEPENSES</t>
  </si>
  <si>
    <t>Frais achat petit matériel, frais convivialité</t>
  </si>
  <si>
    <t>Frais communication, information</t>
  </si>
  <si>
    <t>Frais déplacements</t>
  </si>
  <si>
    <t>Charges indirectes, frais structure</t>
  </si>
  <si>
    <t>PERSONNELS DEDIES (PREVISIONNEL)</t>
  </si>
  <si>
    <t>BUDGET PREVISIONNEL</t>
  </si>
  <si>
    <t xml:space="preserve">Conférence financeurs CFPPA </t>
  </si>
  <si>
    <t>Personnel  5</t>
  </si>
  <si>
    <t>Rémunération de prestataires externes</t>
  </si>
  <si>
    <t>Rémunération des personnels internes</t>
  </si>
  <si>
    <t>Nature de la demande</t>
  </si>
  <si>
    <t>SI ESSMS, PRECISER</t>
  </si>
  <si>
    <t>OBJET ASSOCIATION (cf statuts)</t>
  </si>
  <si>
    <t>PRESIDENT (CCAS, associations…)
DIRECTEUR GENERAL (ou autre)</t>
  </si>
  <si>
    <t xml:space="preserve">FONCTION </t>
  </si>
  <si>
    <t>SIEGE</t>
  </si>
  <si>
    <t>REFERENT 
(PERSONNE POUVANT ETRE CONTACTEE POUR CETTE DEMANDE DE SUBVENTION)</t>
  </si>
  <si>
    <t>ADRESSE</t>
  </si>
  <si>
    <t>NOMBRE DE BENEVOLES</t>
  </si>
  <si>
    <t>NOMBRE D'ADHERENTS</t>
  </si>
  <si>
    <t>CARSAT</t>
  </si>
  <si>
    <t>MSA</t>
  </si>
  <si>
    <t>RSI</t>
  </si>
  <si>
    <t xml:space="preserve">MUTUALITE FRANCAISE </t>
  </si>
  <si>
    <t>CPAM</t>
  </si>
  <si>
    <t>SUBVENTIONS MEMBRES DE LA CFPPA</t>
  </si>
  <si>
    <t>DDCS 84</t>
  </si>
  <si>
    <t>ARS PACA</t>
  </si>
  <si>
    <t>CONFERENCE DES FINANCEURS DE LA PREVENTION DE LA PERTE D'AUTONOMIE DE VAUCLUSE</t>
  </si>
  <si>
    <t>SUBVENTIONNEMENT</t>
  </si>
  <si>
    <t>BUDGET PREVISIONNEL DE LA STRUCTURE</t>
  </si>
  <si>
    <t>CHARGES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</si>
  <si>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</si>
  <si>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</si>
  <si>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</si>
  <si>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</si>
  <si>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</si>
  <si>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</si>
  <si>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 eau, énergie)</t>
  </si>
  <si>
    <t>Produits des activités annexes</t>
  </si>
  <si>
    <t>Fourniture d'entretien et de petit équipement</t>
  </si>
  <si>
    <t>Autres fournitures</t>
  </si>
  <si>
    <t>61 - Services extérieurs</t>
  </si>
  <si>
    <t>Sous traitance générale</t>
  </si>
  <si>
    <t>Etat: (précisez le(s) ministère(s) sollicité(s)</t>
  </si>
  <si>
    <t>Locations</t>
  </si>
  <si>
    <t xml:space="preserve">- </t>
  </si>
  <si>
    <t>Entretien et réparation</t>
  </si>
  <si>
    <t>Région(s):</t>
  </si>
  <si>
    <t>Assurance</t>
  </si>
  <si>
    <t>CNDS</t>
  </si>
  <si>
    <t>Documentation</t>
  </si>
  <si>
    <t>Divers</t>
  </si>
  <si>
    <t>Département(s):</t>
  </si>
  <si>
    <t>62 - Autres services extérieurs</t>
  </si>
  <si>
    <t>Rémunérations intermédiaires et honoraires</t>
  </si>
  <si>
    <t>Commune(s):</t>
  </si>
  <si>
    <t>Publicité, publication</t>
  </si>
  <si>
    <t>Déplacements, missions</t>
  </si>
  <si>
    <t>Frais postaux et de télécommunications</t>
  </si>
  <si>
    <t>Organismes sociaux ( à détailler):</t>
  </si>
  <si>
    <t>Services bancaires, autres</t>
  </si>
  <si>
    <t>63 - Impôts et taxes</t>
  </si>
  <si>
    <t>Impôts et taxes sur rémunération,</t>
  </si>
  <si>
    <t>Fonds européens</t>
  </si>
  <si>
    <t>Autres impôts et taxes</t>
  </si>
  <si>
    <t>CNASEA (emplois aidés)</t>
  </si>
  <si>
    <t>Autres recettes (précisez)</t>
  </si>
  <si>
    <t>Rémunération des personnels,</t>
  </si>
  <si>
    <t>Charges sociales,</t>
  </si>
  <si>
    <t>75 - Autres produits de gestion courante dont cotisations</t>
  </si>
  <si>
    <t>Autres charges de personnel</t>
  </si>
  <si>
    <t>76 - Produits financiers</t>
  </si>
  <si>
    <t>77 - Produits exceptionnels</t>
  </si>
  <si>
    <t>79 - transfert de charges</t>
  </si>
  <si>
    <t>TOTAL DES CHARGES PREVISIONNELLES</t>
  </si>
  <si>
    <t>TOTAL DES PRODUITS PREVISIONNELS</t>
  </si>
  <si>
    <t>87 - Contributions volontaires en nature</t>
  </si>
  <si>
    <t>Secours en nature</t>
  </si>
  <si>
    <t>Bénévolat</t>
  </si>
  <si>
    <t>Mise à disposition gratuite de biens et prestations</t>
  </si>
  <si>
    <t>Prestations en nature</t>
  </si>
  <si>
    <t>Personnel bénévole</t>
  </si>
  <si>
    <t>Dons en nature</t>
  </si>
  <si>
    <t>TOTAL DES CHARGES</t>
  </si>
  <si>
    <t>TOTAL DES PRODUITS</t>
  </si>
  <si>
    <t>CONSEIL DEPARTEMENTAL DE VAUCLUSE</t>
  </si>
  <si>
    <t>POLITIQUE DE LA VILLE AUTRE FINANCEUR</t>
  </si>
  <si>
    <t>AUTRE FINANCEUR</t>
  </si>
  <si>
    <t>INFORMATIONS STRUCTURE</t>
  </si>
  <si>
    <t>SYNTHESE DE LA DEMANDE</t>
  </si>
  <si>
    <t>N° Projet</t>
  </si>
  <si>
    <t xml:space="preserve">Intitulé </t>
  </si>
  <si>
    <t>Axe AI</t>
  </si>
  <si>
    <t xml:space="preserve">Subvention demandée </t>
  </si>
  <si>
    <t>Total</t>
  </si>
  <si>
    <t>SIEGE SOCIAL</t>
  </si>
  <si>
    <t>NOMBRE D'EMPLOYES</t>
  </si>
  <si>
    <t>Mission Ingénierie Projet - DPAPH - Pôle Solidarités - 6 Boulevard Limbert - CS 60517 - 84908 AVIGNON CEDEX 9</t>
  </si>
  <si>
    <t xml:space="preserve">Dates limites 
d'envoi </t>
  </si>
  <si>
    <t>Aides techniques inscrites au sein de la LPPR</t>
  </si>
  <si>
    <t>Autres aides techniques</t>
  </si>
  <si>
    <t>Téléassistance</t>
  </si>
  <si>
    <t>Pack domotique</t>
  </si>
  <si>
    <t>Autres nouvelles technologies</t>
  </si>
  <si>
    <t>Amélioration de l'accès</t>
  </si>
  <si>
    <t>Autres actions</t>
  </si>
  <si>
    <t>Accès_aux_équipements_et_Aides_techniques_individuelles</t>
  </si>
  <si>
    <t>Par un SPASAD</t>
  </si>
  <si>
    <t>Information</t>
  </si>
  <si>
    <t>Formation</t>
  </si>
  <si>
    <t>Soutien_psychosocial</t>
  </si>
  <si>
    <t>Prévention_santé</t>
  </si>
  <si>
    <t>Autres actions de prévention collectives</t>
  </si>
  <si>
    <t>Actions_de_prévention_Individuelles</t>
  </si>
  <si>
    <t>Soutien_aux_actions_d_accompagnement_des_proches_aidants</t>
  </si>
  <si>
    <t>AXE_1_Diversifier_l’offre_départementale_de_prévention_et_garantir_son_accessibilité</t>
  </si>
  <si>
    <t>AXE_2_Améliorer_le_repérage_des_besoins__l’accès_aux_équipements_et_aux_aides_techniques_individuelles_et_aux_mesures_d’adaptation_des_logements</t>
  </si>
  <si>
    <t>AXE_3_Développer_et_renforcer_l’offre_de_prévention_des_ESMS</t>
  </si>
  <si>
    <t>AXE_4_Articuler_les_dispositifs_d’aide_aux_aidants__améliorer_leur_lisibilité_et_l’information_des_publics</t>
  </si>
  <si>
    <t>AXE_5_Favoriser_une_offre_de_prévention_adaptée_à_des_publics_ciblés</t>
  </si>
  <si>
    <t>AXE_6_Améliorer_l’appréhension_du_vieillissement_par_le_développement_social_local</t>
  </si>
  <si>
    <t>Déclinaison des axes</t>
  </si>
  <si>
    <t>1_1 : Créer des parcours de prévention visant le maintien et le renforcement du « capital santé ».</t>
  </si>
  <si>
    <t>2_1 : Développer les actions visant à améliorer l’information, l’évaluation des besoins, le financement, le suivi et le recyclage des aides techniques.</t>
  </si>
  <si>
    <t>3_1 : Poursuivre l’intégration d’une offre de prévention dans l’accompagnement médico-social des résidences autonomie.</t>
  </si>
  <si>
    <t>4_1 : Soutenir et coordonner les actions d’accompagnement des proches aidants.</t>
  </si>
  <si>
    <t>5_1 : Accompagner les personnes de 60 ans et plus dans les périodes de changements de vie, notamment les jeunes retraités et les personnes en situation de veuvage/séparation.</t>
  </si>
  <si>
    <t>6_1 : Renforcer l’information et améliorer l’accès aux droits des personnes âgées.</t>
  </si>
  <si>
    <t>1_2 : Améliorer l’accès aux soins, aux dépistages et l’orientation vers des actions de prévention par les lieux de soins.</t>
  </si>
  <si>
    <t>2_2 : Améliorer le recensement des besoins de logements adaptés et renforcer l’information du public sur les dispositifs existants pour adapter son logement ou accéder à un habitat inclusif</t>
  </si>
  <si>
    <t>3_2 : Soutenir le repérage des fragilités, la mobilisation et l’accompagnement des publics vers l’offre de prévention et le portage d’actions par les Services Polyvalents d’Aide et de Soins à Domicile (SPASAD) et les Services d’Aide et d’Accompagnement à Domicile (SAAD).</t>
  </si>
  <si>
    <t>5_2 : Les parcours de prévention des personnes en situation de handicap avançant en âge.</t>
  </si>
  <si>
    <t>6_2 : Favoriser une réponse de proximité aux besoins des personnes âgées sur les territoires.</t>
  </si>
  <si>
    <t>1_3 : Soutenir les actions favorisant la mobilité des seniors et l’accès à l’offre.</t>
  </si>
  <si>
    <t>3_3 : Positionner les CLIC comme acteurs de proximité en matière de prévention auprès des publics âgés.</t>
  </si>
  <si>
    <t>5_3 : Les parcours de prévention des personnes âgées immigrées.</t>
  </si>
  <si>
    <t>6_3 : Favoriser la construction de nouvelles réponses pour les personnes âgées, dans leurs espaces de vie, notamment par les centres sociaux, les espaces de vie sociale et les foyers ruraux.</t>
  </si>
  <si>
    <t>5_4 : Mettre en œuvre des actions adaptées aux personnes âgées en souffrance psychique ou souffrant de problèmes d’addictologie ou de troubles psychiques.</t>
  </si>
  <si>
    <t>Personnel  6</t>
  </si>
  <si>
    <t>Personnel 7</t>
  </si>
  <si>
    <t>En quoi votre action contribue-t-elle à prévenir la perte d'autonomie des seniors ?</t>
  </si>
  <si>
    <t>Déclinaisons Programme coordonné</t>
  </si>
  <si>
    <t>Intitulé de l'action</t>
  </si>
  <si>
    <t>Typologie attendue des participants à l'action
(ex : jeunes retraités, personnes en situation de veuvage, femmes en situation d'isolement, tous publics…)</t>
  </si>
  <si>
    <t>Opérateur</t>
  </si>
  <si>
    <r>
      <t xml:space="preserve">DEPOT DU DOSSIER  PAR VOIE POSTALE </t>
    </r>
    <r>
      <rPr>
        <b/>
        <u/>
        <sz val="11"/>
        <color theme="0"/>
        <rFont val="Arial"/>
        <family val="2"/>
      </rPr>
      <t xml:space="preserve">ET </t>
    </r>
    <r>
      <rPr>
        <b/>
        <sz val="11"/>
        <color theme="0"/>
        <rFont val="Arial"/>
        <family val="2"/>
      </rPr>
      <t>PAR VOIE DEMATERIALISEE</t>
    </r>
  </si>
  <si>
    <t>Autres</t>
  </si>
  <si>
    <t>Préciser si "Autres"</t>
  </si>
  <si>
    <t>Préciser si "Autres financeurs"</t>
  </si>
  <si>
    <t>Ce dossier dûment complété</t>
  </si>
  <si>
    <t>Une lettre de demande de subvention et d'attestation sur l'honneur</t>
  </si>
  <si>
    <t>Statuts régulièrement déclarés (en cas de renouvellement d’une demande desubvention seulement si ils ont été modifiés depuis le dépôt de la 1ère demande)</t>
  </si>
  <si>
    <t>Le pouvoir donné au signataire si le présent dossier n’est pas signé par le représentant légal</t>
  </si>
  <si>
    <t>Le rapport d’activités approuvé du dernier exercice clos</t>
  </si>
  <si>
    <t>Les comptes annuels approuvés du dernier exercice clos et le(s) rapport(s) du commissaire aux comptes (pour les associations qui en ont un) ou la référence de cette publication au journal internet JO</t>
  </si>
  <si>
    <t>Un relevé d’identité bancaire</t>
  </si>
  <si>
    <t>AXES DU PROGRAMME COORDONNE VAUCLUSE</t>
  </si>
  <si>
    <t>SOUS-THEMATIQUES RETENUES</t>
  </si>
  <si>
    <t>TYPES D’ACTIONS ET FORMAT</t>
  </si>
  <si>
    <t>PRIORISATION</t>
  </si>
  <si>
    <t>1.    Diversifier l’offre départementale de prévention et garantir son accessibilité.</t>
  </si>
  <si>
    <t>Types d’actions :
- Conférences, réunions d’information, ateliers, accompagnements collectifs, groupes de paroles, sorties
Format : 
- Collectif</t>
  </si>
  <si>
    <t>Territoires : 
- Ensemble du Département
Publics de 60 ans et plus</t>
  </si>
  <si>
    <t>Types d’actions :
- Rencontres, accompagnements collectifs, groupes de paroles, sorties
Format : 
- Collectif ou individuel s’il permet d’aller vers une action collective prévue par le projet.</t>
  </si>
  <si>
    <t>1.3.1 - Animer des temps collectifs de réflexion sur les freins aux actions de dépistage
1.3.2 - Animer des temps collectifs de réflexion sur les freins à  l'accès aux soins
1.3.3 - Animer des temps collectifs de réflexion autour des ruptures de la prise en charge
1.3.4 - Sur chacun des thèmes prolonger les temps de réflexion par des actions complémentaires éventuelles</t>
  </si>
  <si>
    <t>Types d’actions :
- Conférences, réunions d’information, ateliers, accompagnements collectifs, groupes de paroles, sorties
Format : 
- Collectif ou individuel s’il permet d’aller vers une action collective prévue par le projet.</t>
  </si>
  <si>
    <t>2.    Améliorer le repérage des besoins, l’accès aux équipements et aux aides techniques individuelles et aux mesures d’adaptation des logements.</t>
  </si>
  <si>
    <t>2.1 - Proposer des actions visant à développer les connaissances et l'usage des aides techniques</t>
  </si>
  <si>
    <t>2.1.1 - Organiser des informations d'ordre général sur les aides techniques
2.1.2 -  Proposer une organisation innovante des mises à disposition d'aides techniques</t>
  </si>
  <si>
    <t>Types d’actions :
- Conférences, réunions d’information, ateliers, accompagnements collectifs, groupes de paroles, sorties
- Toutes formes d'offre visant à faciliter l'accès aux aides
Format : 
- Collectif ou individuel s’il permet d’aller vers une action collective prévue par le projet.</t>
  </si>
  <si>
    <t>2.2 - Développer les bonnes pratiques autour du recyclage des aides techniques</t>
  </si>
  <si>
    <t>2.2.1 - Mettre en place des actions visant à faire circuler les aides techniques, de la collecte à la réhabilitation, puis la mise à disposition chez les particuliers ou structures
2.2.2 - Commmuniquer autour des possibilités de circulation des aides techniques</t>
  </si>
  <si>
    <t>Types d’actions :
- Ingénierie et organisation pour une filière raisonnée des aides techniques.
Format : 
- Le projet devra mobiliser les différents partenaires de la filière, prendre en compte l'existant, venir notamment en complément de l'action de la technicothèque 84.</t>
  </si>
  <si>
    <t>3.    Développer et renforcer l’offre de prévention des Etablissements et Services Sociaux et Médico-sociaux.</t>
  </si>
  <si>
    <t>3.1 - Définir et mettre en œuvre des actions collectives de prévention en EHPAD</t>
  </si>
  <si>
    <t>3.1.1 - Faire émerger et mettre en place avec les équipes les actions de prévention en établissement</t>
  </si>
  <si>
    <t>Territoires : 
- Ensemble du Département
Publics prioritaires :
- Personnes résidants en EHPAD</t>
  </si>
  <si>
    <t>4.    Articuler les dispositifs d’aide aux aidants, améliorer leur lisibilité et l’information des publics.</t>
  </si>
  <si>
    <t>4.1 - Proposer des actions à destination des proches aidants</t>
  </si>
  <si>
    <t>4.1.1 - Ces actions devront prioritairement viser une meilleure connaissance par les aidants de l'offre partenariale sur le territoire
4.1.2 - Elles peuvent également s'articuler autour des questions de prévention santé</t>
  </si>
  <si>
    <t>Territoires : 
- Ensemble du Département
Publics prioritaires :
- Aidants non professionnels</t>
  </si>
  <si>
    <t>5.    Favoriser une offre de prévention adaptée à des publics ciblés.</t>
  </si>
  <si>
    <t>6.       Améliorer l’appréhension du vieillissement par le développement social local.</t>
  </si>
  <si>
    <t>Territoires : 
- Ensemble du Département
Publics prioritaires :
- Personnes âgées de 60 ans et plus en rupture de droits</t>
  </si>
  <si>
    <t>AXES AAI 2020</t>
  </si>
  <si>
    <t>1.2.1 - Repérer les personnes désireuses de participer à des activités et organiser les conditions de leurs participations</t>
  </si>
  <si>
    <t>6.1 - Derrière le repérage des fragilités au domicile, dans la rue, développer, mettre à jour et diffuser l'information sur les possibles orientations visant l'accès aux droits sur le territoire</t>
  </si>
  <si>
    <t>6.1.1 - Cibler sur les territoires, une information visant à repérer les partenaires pouvant accompagner l'accès aux droits</t>
  </si>
  <si>
    <t>5.1 - Développer les actions visant à prévenir ou accompagner les phases de rupture (deuil, perte d'un aidant, déménagement, fin d'activités professionnelles…)</t>
  </si>
  <si>
    <t>5.1.1 - Informer et prévenir sur les effets délétères des temps de rupture
5.1.2 - Favoriser le repérage des partenaires par les publics confrontés à ces ruptures sur le territoire, notamment autour des questions relatives à l'accès aux droits
5.1.3 - Organiser des groupes de paroles</t>
  </si>
  <si>
    <t>1.1 - Développer un travail de proximité visant à accompagner les personnes vers les actions de prévention existantes</t>
  </si>
  <si>
    <t>Actions_de_prévention_Collectives</t>
  </si>
  <si>
    <t>Lien social</t>
  </si>
  <si>
    <t>Habitat cadre de vie</t>
  </si>
  <si>
    <t>Mobilité dont sécurité routière</t>
  </si>
  <si>
    <t>Accès aux droits</t>
  </si>
  <si>
    <t>Usage du numérique</t>
  </si>
  <si>
    <t>Préparation  à la retraite</t>
  </si>
  <si>
    <t xml:space="preserve">Santé-Bien vieillir : Nutrition </t>
  </si>
  <si>
    <t>Santé-Bien vieillir : Mémoire</t>
  </si>
  <si>
    <t>Santé-Bien vieillir : Sommeil</t>
  </si>
  <si>
    <t>Santé-Bien vieillir : Activités physiques et ateliers équilibre/prévention des chutes</t>
  </si>
  <si>
    <t>Santé-Bien vieillir : Bien-être et estime de soi</t>
  </si>
  <si>
    <t>Santé-Bien vieillir : Santé bucco-dentaire</t>
  </si>
  <si>
    <t>Santé-Bien vieillir : Prévention de la dépression/du risque suicidaire</t>
  </si>
  <si>
    <t>Autres actions de prévention Santé-Bien vieillir</t>
  </si>
  <si>
    <t>Thématiques du Programme Coordonné</t>
  </si>
  <si>
    <t>Thématiques de la CNSA</t>
  </si>
  <si>
    <t>Sous-thématiques CNSA, lorsqu'elle existe</t>
  </si>
  <si>
    <t>NOM de la STRUCTURE 
PORTEUSE du PROJET</t>
  </si>
  <si>
    <t>Type CNSA</t>
  </si>
  <si>
    <t>1er janvier au 30 juin 2022</t>
  </si>
  <si>
    <t>AGIRC ARRCO (AG2R – LA MONDIALE, HUMANIS, MALAKOFF MEDERIC, ALLIANCE PROFESSIONNELLE
RETRAITE (AGRICA, AUDIENS, B2V, IRP AUTO, LOURMEL, PRO BTP),KLESIA,  IRCEM, APICIL, CRC, CGRR, IRCOM, BTPR)</t>
  </si>
  <si>
    <r>
      <t xml:space="preserve">MONTANT </t>
    </r>
    <r>
      <rPr>
        <vertAlign val="superscript"/>
        <sz val="12"/>
        <color theme="0"/>
        <rFont val="Arial"/>
        <family val="2"/>
      </rPr>
      <t xml:space="preserve">(2) </t>
    </r>
    <r>
      <rPr>
        <sz val="12"/>
        <color theme="0"/>
        <rFont val="Arial"/>
        <family val="2"/>
      </rPr>
      <t>EN EUROS</t>
    </r>
  </si>
  <si>
    <r>
      <t xml:space="preserve">PRODUITS </t>
    </r>
    <r>
      <rPr>
        <b/>
        <vertAlign val="superscript"/>
        <sz val="12"/>
        <color theme="0"/>
        <rFont val="Arial"/>
        <family val="2"/>
      </rPr>
      <t>(1)</t>
    </r>
  </si>
  <si>
    <t>Liste des personnes chargées de l’administration de l’association régulièrementdéclarée (en cas de renouvellement d’une demande de subvention seulement s'ils ont été modifiés depuis le dépôt de la 1ère demande)</t>
  </si>
  <si>
    <t>Objectif opérationnel n° 1</t>
  </si>
  <si>
    <t>Objectif opérationnel n° 2</t>
  </si>
  <si>
    <t>Objectif opérationnel n° 3</t>
  </si>
  <si>
    <t>Avez-vous mis en place une stratégie de suivi-évaluation du projet ? Si oui, laquelle ? Va-t-elle jusqu'à envisager la fin ou la réorientation du projet, si nécessaire ?</t>
  </si>
  <si>
    <t>Pourquoi ce projet ? 
Contexte et diagnostic de son origine</t>
  </si>
  <si>
    <t>1.2 - Proposer des actions visant à favoriser l'accès aux soins, le dépistage, la prise en charge des addictions (action tout public et publics ciblés)</t>
  </si>
  <si>
    <t>1.    Diversifier l’offre départementale de prévention et garantir son accessibilité.
5. Favoriser une offre de prévention adaptée à des publics ciblés</t>
  </si>
  <si>
    <r>
      <t xml:space="preserve">Dossier de demande de subvention 
</t>
    </r>
    <r>
      <rPr>
        <b/>
        <sz val="22"/>
        <color theme="0"/>
        <rFont val="Calibri"/>
        <family val="2"/>
        <scheme val="minor"/>
      </rPr>
      <t xml:space="preserve">Conférence des financeurs de la prévention de la perte d'autonomie de Vaucluse </t>
    </r>
    <r>
      <rPr>
        <b/>
        <sz val="16"/>
        <color theme="0"/>
        <rFont val="Calibri"/>
        <family val="2"/>
        <scheme val="minor"/>
      </rPr>
      <t xml:space="preserve">
Réponse à l'appel à initiatives 2021</t>
    </r>
  </si>
  <si>
    <t>64 - Charges de personnel</t>
  </si>
  <si>
    <t>65 - Autres charges de gestion courante</t>
  </si>
  <si>
    <t>66 - Charges financières</t>
  </si>
  <si>
    <t>68 - Dotation aux amortissements (provisions pour renouvellement)</t>
  </si>
  <si>
    <t>86 - Emplois des contributions volontaires en nature</t>
  </si>
  <si>
    <t>67 - Charges exceptionnelles</t>
  </si>
  <si>
    <t>74 - Subventions d’exploitation</t>
  </si>
  <si>
    <t>78 - Reprises sur amortissements et provisions</t>
  </si>
  <si>
    <t>Thématiques de l'Appel à Initiatives 2021</t>
  </si>
  <si>
    <t>AXE DU PROGRAMME COORDONNE</t>
  </si>
  <si>
    <t>SOUS-THEMATIQUE RETENUE</t>
  </si>
  <si>
    <t>TYPES D’ACTIONS</t>
  </si>
  <si>
    <t>FORMAT</t>
  </si>
  <si>
    <t>AXE 1 - Diversifier l’offre départementale de prévention et garantir son accessibilité</t>
  </si>
  <si>
    <t>1-1 : Créer des parcours de prévention visant le maintien et le renforcement du « capital santé ».</t>
  </si>
  <si>
    <t>Veille nutritionnelle auprès des plus isolés.</t>
  </si>
  <si>
    <t>Maintien des activités physiques.</t>
  </si>
  <si>
    <t>Accompagnement psycho-social, cognitif.</t>
  </si>
  <si>
    <t>Prévention dont gestes barrières.</t>
  </si>
  <si>
    <t>Un mixte entre Collectif/Individuel et Présentiel/Distanciel</t>
  </si>
  <si>
    <t>1-3 : Soutenir les actions favorisant la mobilité des seniors et l’accès à l’offre.</t>
  </si>
  <si>
    <t>Accompagnement, médiation afin de mobiliser les personnes sur les actions.</t>
  </si>
  <si>
    <t>Individuel</t>
  </si>
  <si>
    <t>AXE 2 - Améliorer le repérage des besoins, l’accès aux équipements et aux aides techniques individuelles et aux mesures d’adaptation des logements</t>
  </si>
  <si>
    <t>2-2 : Améliorer le recensement des besoins de logements adaptés et renforcer l’information du public sur les dispositifs existants pour adapter son logement ou accéder à un habitat inclusif</t>
  </si>
  <si>
    <t>Actions d'information, d'orientation auprès des partenaires, de soutien dans les démarches.</t>
  </si>
  <si>
    <t>Collectif/Individuel</t>
  </si>
  <si>
    <t>Liens à développer avec les structures d'appui à la coordination des parcours.</t>
  </si>
  <si>
    <t>AXE 3 - Développer et renforcer l’offre de prévention des ESMS</t>
  </si>
  <si>
    <t>3-2 : Soutenir le repérage des fragilités, la mobilisation et l’accompagnement des publics vers l’offre de prévention et le portage d’actions par les Services Polyvalents d’Aide et de Soins à Domicile (SPASAD) et les Services d’Aide et d’Accompagnement à Domicile (SAAD).</t>
  </si>
  <si>
    <t>Tout type d'actions de repérage.</t>
  </si>
  <si>
    <t>Mise en place d'outils de repérage auprès des professionnels au domicile.</t>
  </si>
  <si>
    <t>Collectif/Individuel. Le présentiel sera à privilégier, à l'appui professionnels du domicile.</t>
  </si>
  <si>
    <t>AXE 4 - Articuler les dispositifs d’aide aux aidants, améliorer leur lisibilité et l’information des publics</t>
  </si>
  <si>
    <t>4- Soutenir et coordonner les actions d’accompagnement des proches aidants.</t>
  </si>
  <si>
    <t>Se reconnaître aidant</t>
  </si>
  <si>
    <t>Rencontres/groupes de paroles</t>
  </si>
  <si>
    <t>Accompagnement psychologique</t>
  </si>
  <si>
    <t>Repérage des structures de soutien et dispositifs territoriaux</t>
  </si>
  <si>
    <t>Soutien du lien aidants/aidés</t>
  </si>
  <si>
    <t>AXE 5 - Favoriser une offre de prévention adaptée à des publics ciblés</t>
  </si>
  <si>
    <t>5-4 : Mettre en œuvre des actions adaptées aux personnes âgées en souffrance psychique ou souffrant de problèmes d’addictologie ou de troubles psychiques.</t>
  </si>
  <si>
    <t>Tout type d'actions de lutte contre les souffrances psychiques.</t>
  </si>
  <si>
    <t>AXE 6 - Améliorer l’appréhension du vieillissement par le développement social local</t>
  </si>
  <si>
    <t>6-2 : Favoriser une réponse de proximité aux besoins des personnes âgées sur les territoires.</t>
  </si>
  <si>
    <t>Développement de la connaissance par les publics des structures d'appui à la coordination des parcours.</t>
  </si>
  <si>
    <t>Actions favorisant :</t>
  </si>
  <si>
    <t>- Implication citoyenne.</t>
  </si>
  <si>
    <t>- Préservation des liens sociaux dont familiaux.</t>
  </si>
  <si>
    <t>6-3 Favoriser la construction de nouvelles réponses pour les personnes âgées, dans leurs espaces de vie, notamment par les centres sociaux, les espaces de vie sociale et les foyers ruraux.</t>
  </si>
  <si>
    <t>Actions innovantes à domicile pour les personnes confinées.</t>
  </si>
  <si>
    <t>Actions permettant de maintenir une activité suivie à distance.</t>
  </si>
  <si>
    <t>Soutien à l'appréhension des outils numériques.</t>
  </si>
  <si>
    <t>Un mixte entre Collectif/Individuel et Présentiel/Distanciel.</t>
  </si>
  <si>
    <t>Autres à définir...</t>
  </si>
  <si>
    <t>AXE_1</t>
  </si>
  <si>
    <t>AXE_2</t>
  </si>
  <si>
    <t>AXE_3</t>
  </si>
  <si>
    <t>AXE_4</t>
  </si>
  <si>
    <t>AXE_5</t>
  </si>
  <si>
    <t>AXE_6</t>
  </si>
  <si>
    <t>Diversifier l’offre départementale de prévention et garantir son accessibilité</t>
  </si>
  <si>
    <t>Améliorer le repérage des besoins, l’accès aux équipements et aux aides techniques individuelles et aux mesures d’adaptation des logements</t>
  </si>
  <si>
    <t>Développer et renforcer l’offre de prévention des ESMS</t>
  </si>
  <si>
    <t>Articuler les dispositifs d’aide aux aidants, améliorer leur lisibilité et l’information des publics</t>
  </si>
  <si>
    <t>Favoriser une offre de prévention adaptée à des publics ciblés</t>
  </si>
  <si>
    <t>Améliorer l’appréhension du vieillissement par le développement social local</t>
  </si>
  <si>
    <t>Axe_1_Amélioration_accès_aux_équipements_et_aides_techniques</t>
  </si>
  <si>
    <t>Axe_4_coordination_et_appui_des_actions_de_prévention_mises_en_oeuvre_par_les_SPASAD</t>
  </si>
  <si>
    <t>Axe_5_Soutien_aux_proches_aidants</t>
  </si>
  <si>
    <t>Axe_6_Actions_collectives_de_prévention_SANTE_BIEN_VIEILLIR</t>
  </si>
  <si>
    <t>Axe_6_Actions_collectives_de_prévention_HORS_SANTE</t>
  </si>
  <si>
    <t>Actions de prévention Individuelles ou collectives SPASAD</t>
  </si>
  <si>
    <t>Soutien psychosocial</t>
  </si>
  <si>
    <t>Prévention santé</t>
  </si>
  <si>
    <t>Comment pouvez-vous mesurer la réalisation de cet objectif en termes quantitatifs ?</t>
  </si>
  <si>
    <t>Comment pouvez-vous mesurer la réalisation de cet objectif en termes qualitatifs ?</t>
  </si>
  <si>
    <t>Commentaires :</t>
  </si>
  <si>
    <t>Nature de l'intervention</t>
  </si>
  <si>
    <t>Nom de la ville d'intervention (si possible, hors domicile et distanciel)</t>
  </si>
  <si>
    <t>Type d'activité principale</t>
  </si>
  <si>
    <t>Nombre de cycles ou sessions</t>
  </si>
  <si>
    <r>
      <t xml:space="preserve">Nombre de séances par cycle, session </t>
    </r>
    <r>
      <rPr>
        <b/>
        <sz val="8"/>
        <color theme="0"/>
        <rFont val="Arial"/>
        <family val="2"/>
      </rPr>
      <t>(1 forum =1 ; 1 cycle de 4 sessions = 4)</t>
    </r>
  </si>
  <si>
    <t>Rythme</t>
  </si>
  <si>
    <t>Nb total de participants attendus</t>
  </si>
  <si>
    <t>Observations</t>
  </si>
  <si>
    <t>Nom</t>
  </si>
  <si>
    <t>Insee</t>
  </si>
  <si>
    <t>Arrondissement</t>
  </si>
  <si>
    <t>Canton</t>
  </si>
  <si>
    <t>Interco</t>
  </si>
  <si>
    <t>Km2</t>
  </si>
  <si>
    <t>Population</t>
  </si>
  <si>
    <t>Densité</t>
  </si>
  <si>
    <t>Type d'activité</t>
  </si>
  <si>
    <t>Décision par rapport au contexte</t>
  </si>
  <si>
    <t>Avignon-1</t>
  </si>
  <si>
    <t>84000
84140</t>
  </si>
  <si>
    <t>Avignon</t>
  </si>
  <si>
    <t>CA du Grand Avignon</t>
  </si>
  <si>
    <t>91 921 (2017)</t>
  </si>
  <si>
    <t>Dématérialisée, individuelle (cadre COVID)</t>
  </si>
  <si>
    <t>Groupe de parole</t>
  </si>
  <si>
    <t>Journalier</t>
  </si>
  <si>
    <t>Nous avons maintenu l'action dans son intégralité.</t>
  </si>
  <si>
    <t>Renouvellement de l'action</t>
  </si>
  <si>
    <t>Avignon-2</t>
  </si>
  <si>
    <t>Dématérialisée, collective (cadre COVID)</t>
  </si>
  <si>
    <t>Atelier séances</t>
  </si>
  <si>
    <t xml:space="preserve">plusieurs fois par semaine </t>
  </si>
  <si>
    <t>Nous sollicitons le report total de l'action.</t>
  </si>
  <si>
    <t>Fin de l'action</t>
  </si>
  <si>
    <t>Avignon-3</t>
  </si>
  <si>
    <t>En présentiel, sur site, individuelle (cadre COVID)</t>
  </si>
  <si>
    <t>Forum conférence</t>
  </si>
  <si>
    <t>hebdomadaire</t>
  </si>
  <si>
    <t>Nous sollicitons le report partiel de l'action.</t>
  </si>
  <si>
    <t>Autre</t>
  </si>
  <si>
    <t>Althen-des-Paluds</t>
  </si>
  <si>
    <t>Carpentras</t>
  </si>
  <si>
    <t>Monteux</t>
  </si>
  <si>
    <t>CC Les Sorgues du Comtat</t>
  </si>
  <si>
    <t>2 823 (2017)</t>
  </si>
  <si>
    <t>En présentiel, sur site, collective</t>
  </si>
  <si>
    <t>Sortie temps convivial</t>
  </si>
  <si>
    <t>bi-mensuel</t>
  </si>
  <si>
    <t>Nous sollicitons la réorientation de l'action sur des pratiques dématérialisées - à budget constant.</t>
  </si>
  <si>
    <t>Ansouis</t>
  </si>
  <si>
    <t>Apt</t>
  </si>
  <si>
    <t>Pertuis</t>
  </si>
  <si>
    <t>CC Territoriale Sud-Luberon</t>
  </si>
  <si>
    <t>1 023 (2017)</t>
  </si>
  <si>
    <t>Au domicile (cadre COVID)</t>
  </si>
  <si>
    <t>Transport accompagnement</t>
  </si>
  <si>
    <t>mensuel</t>
  </si>
  <si>
    <t>Nous souhaitons annuler partiellement cette action.</t>
  </si>
  <si>
    <t>CC Pays d'Apt-Luberon</t>
  </si>
  <si>
    <t>11 425 (2017)</t>
  </si>
  <si>
    <t>ponctuel</t>
  </si>
  <si>
    <t>Nous souhaitons annuler purement et simplement cette action.</t>
  </si>
  <si>
    <t>Aubignan</t>
  </si>
  <si>
    <t>CA Ventoux-Comtat Venaissin</t>
  </si>
  <si>
    <t>5 661 (2017)</t>
  </si>
  <si>
    <t>Aurel</t>
  </si>
  <si>
    <t>Pernes-les-Fontaines</t>
  </si>
  <si>
    <t>CC Ventoux Sud</t>
  </si>
  <si>
    <t>206 (2017)</t>
  </si>
  <si>
    <t>Auribeau</t>
  </si>
  <si>
    <t>71 (2017)</t>
  </si>
  <si>
    <t>Beaumes-de-Venise</t>
  </si>
  <si>
    <t>2 409 (2017)</t>
  </si>
  <si>
    <t>Beaumettes</t>
  </si>
  <si>
    <t>CA Luberon Monts de Vaucluse</t>
  </si>
  <si>
    <t>255 (2017)</t>
  </si>
  <si>
    <t>Beaumont-de-Pertuis</t>
  </si>
  <si>
    <t>1 137 (2017)</t>
  </si>
  <si>
    <t>Beaumont-du-Ventoux</t>
  </si>
  <si>
    <t>Vaison-la-Romaine</t>
  </si>
  <si>
    <t>280 (2017)</t>
  </si>
  <si>
    <t>Bédarrides</t>
  </si>
  <si>
    <t>Sorgues</t>
  </si>
  <si>
    <t>5 171 (2017)</t>
  </si>
  <si>
    <t>Bédoin</t>
  </si>
  <si>
    <t>3 099 (2017)</t>
  </si>
  <si>
    <t>Blauvac</t>
  </si>
  <si>
    <t>511 (2017)</t>
  </si>
  <si>
    <t>Bollène</t>
  </si>
  <si>
    <t>CC Rhône Lez Provence</t>
  </si>
  <si>
    <t>13 504 (2017)</t>
  </si>
  <si>
    <t>Bonnieux</t>
  </si>
  <si>
    <t>1 315 (2017)</t>
  </si>
  <si>
    <t>Brantes</t>
  </si>
  <si>
    <t>CC Vaison Ventoux</t>
  </si>
  <si>
    <t>86 (2017)</t>
  </si>
  <si>
    <t>Buisson</t>
  </si>
  <si>
    <t>298 (2017)</t>
  </si>
  <si>
    <t>Buoux</t>
  </si>
  <si>
    <t>68 (2017)</t>
  </si>
  <si>
    <t>Cabrières-d'Aigues</t>
  </si>
  <si>
    <t>955 (2017)</t>
  </si>
  <si>
    <t>Cabrières-d'Avignon</t>
  </si>
  <si>
    <t>Cheval-Blanc</t>
  </si>
  <si>
    <t>1 816 (2017)</t>
  </si>
  <si>
    <t>Cadenet</t>
  </si>
  <si>
    <t>4 190 (2017)</t>
  </si>
  <si>
    <t>Caderousse</t>
  </si>
  <si>
    <t>Orange</t>
  </si>
  <si>
    <t>CC du Pays Réuni d'Orange</t>
  </si>
  <si>
    <t>2 667 (2017)</t>
  </si>
  <si>
    <t>Cairanne</t>
  </si>
  <si>
    <t>1 072 (2017)</t>
  </si>
  <si>
    <t>Camaret-sur-Aigues</t>
  </si>
  <si>
    <t>CC Aygues Ouvèze en Provence</t>
  </si>
  <si>
    <t>4 543 (2017)</t>
  </si>
  <si>
    <t>Caromb</t>
  </si>
  <si>
    <t>3 348 (2017)</t>
  </si>
  <si>
    <t>28 309 (2017)</t>
  </si>
  <si>
    <t>Caseneuve</t>
  </si>
  <si>
    <t>489 (2017)</t>
  </si>
  <si>
    <t>Castellet-en-Luberon</t>
  </si>
  <si>
    <t>131 (2017)</t>
  </si>
  <si>
    <t>Caumont-sur-Durance</t>
  </si>
  <si>
    <t>Cavaillon</t>
  </si>
  <si>
    <t>4 885 (2017)</t>
  </si>
  <si>
    <t>26 641 (2017)</t>
  </si>
  <si>
    <t>Châteauneuf-de-Gadagne</t>
  </si>
  <si>
    <t>L'Isle-sur-la-Sorgue</t>
  </si>
  <si>
    <t>CC du Pays des Sorgues et des Monts de Vaucluse</t>
  </si>
  <si>
    <t>3 311 (2017)</t>
  </si>
  <si>
    <t>Châteauneuf-du-Pape</t>
  </si>
  <si>
    <t>2 116 (2017)</t>
  </si>
  <si>
    <t>4 276 (2017)</t>
  </si>
  <si>
    <t>Courthézon</t>
  </si>
  <si>
    <t>5 639 (2017)</t>
  </si>
  <si>
    <t>Crestet</t>
  </si>
  <si>
    <t>412 (2017)</t>
  </si>
  <si>
    <t>Crillon-le-Brave</t>
  </si>
  <si>
    <t>470 (2017)</t>
  </si>
  <si>
    <t>Cucuron</t>
  </si>
  <si>
    <t>1 766 (2017)</t>
  </si>
  <si>
    <t>Entraigues-sur-la-Sorgue</t>
  </si>
  <si>
    <t>8 472 (2017)</t>
  </si>
  <si>
    <t>Entrechaux</t>
  </si>
  <si>
    <t>1 112 (2017)</t>
  </si>
  <si>
    <t>Faucon</t>
  </si>
  <si>
    <t>433 (2017)</t>
  </si>
  <si>
    <t>Flassan</t>
  </si>
  <si>
    <t>465 (2017)</t>
  </si>
  <si>
    <t>Fontaine-de-Vaucluse</t>
  </si>
  <si>
    <t>604 (2017)</t>
  </si>
  <si>
    <t>Gargas</t>
  </si>
  <si>
    <t>3 039 (2017)</t>
  </si>
  <si>
    <t>Gignac</t>
  </si>
  <si>
    <t>Gigondas</t>
  </si>
  <si>
    <t>501 (2017)</t>
  </si>
  <si>
    <t>Gordes</t>
  </si>
  <si>
    <t>1 773 (2017)</t>
  </si>
  <si>
    <t>Goult</t>
  </si>
  <si>
    <t>1 099 (2017)</t>
  </si>
  <si>
    <t>Grambois</t>
  </si>
  <si>
    <t>1 251 (2017)</t>
  </si>
  <si>
    <t>Grillon</t>
  </si>
  <si>
    <t>Valréas</t>
  </si>
  <si>
    <t>CC Enclave des Papes-Pays de Grignan</t>
  </si>
  <si>
    <t>1 750 (2017)</t>
  </si>
  <si>
    <t>Jonquerettes</t>
  </si>
  <si>
    <t>Le Pontet</t>
  </si>
  <si>
    <t>1 507 (2017)</t>
  </si>
  <si>
    <t>Jonquières</t>
  </si>
  <si>
    <t>5 399 (2017)</t>
  </si>
  <si>
    <t>Joucas</t>
  </si>
  <si>
    <t>338 (2017)</t>
  </si>
  <si>
    <t>19 421 (2017)</t>
  </si>
  <si>
    <t>La Bastide-des-Jourdans</t>
  </si>
  <si>
    <t>1 566 (2017)</t>
  </si>
  <si>
    <t>La Bastidonne</t>
  </si>
  <si>
    <t>817 (2017)</t>
  </si>
  <si>
    <t>La Motte-d'Aigues</t>
  </si>
  <si>
    <t>1 334 (2017)</t>
  </si>
  <si>
    <t>La Roque-Alric</t>
  </si>
  <si>
    <t>51 (2017)</t>
  </si>
  <si>
    <t>La Roque-sur-Pernes</t>
  </si>
  <si>
    <t>415 (2017)</t>
  </si>
  <si>
    <t>La Tour-d'Aigues</t>
  </si>
  <si>
    <t>4 287 (2017)</t>
  </si>
  <si>
    <t>Lacoste</t>
  </si>
  <si>
    <t>409 (2017)</t>
  </si>
  <si>
    <t>Lafare</t>
  </si>
  <si>
    <t>116 (2017)</t>
  </si>
  <si>
    <t>Lagarde-Paréol</t>
  </si>
  <si>
    <t>330 (2017)</t>
  </si>
  <si>
    <t>Lagarde-d'Apt</t>
  </si>
  <si>
    <t>36 (2017)</t>
  </si>
  <si>
    <t>Lagnes</t>
  </si>
  <si>
    <t>1 635 (2017)</t>
  </si>
  <si>
    <t>Lamotte-du-Rhône</t>
  </si>
  <si>
    <t>398 (2017)</t>
  </si>
  <si>
    <t>Lapalud</t>
  </si>
  <si>
    <t>3 805 (2017)</t>
  </si>
  <si>
    <t>Lauris</t>
  </si>
  <si>
    <t>3 856 (2017)</t>
  </si>
  <si>
    <t>Le Barroux</t>
  </si>
  <si>
    <t>629 (2017)</t>
  </si>
  <si>
    <t>Le Beaucet</t>
  </si>
  <si>
    <t>351 (2017)</t>
  </si>
  <si>
    <t>17 530 (2017)</t>
  </si>
  <si>
    <t>Le Thor</t>
  </si>
  <si>
    <t>9 071 (2017)</t>
  </si>
  <si>
    <t>Lioux</t>
  </si>
  <si>
    <t>288 (2017)</t>
  </si>
  <si>
    <t>Loriol-du-Comtat</t>
  </si>
  <si>
    <t>2 603 (2017)</t>
  </si>
  <si>
    <t>Lourmarin</t>
  </si>
  <si>
    <t>1 076 (2017)</t>
  </si>
  <si>
    <t>Malaucène</t>
  </si>
  <si>
    <t>2 903 (2017)</t>
  </si>
  <si>
    <t>Malemort-du-Comtat</t>
  </si>
  <si>
    <t>1 782 (2017)</t>
  </si>
  <si>
    <t>Maubec</t>
  </si>
  <si>
    <t>1 930 (2017)</t>
  </si>
  <si>
    <t>Mazan</t>
  </si>
  <si>
    <t>6 036 (2017)</t>
  </si>
  <si>
    <t>Ménerbes</t>
  </si>
  <si>
    <t>990 (2017)</t>
  </si>
  <si>
    <t>Mérindol</t>
  </si>
  <si>
    <t>2 097 (2017)</t>
  </si>
  <si>
    <t>Méthamis</t>
  </si>
  <si>
    <t>436 (2017)</t>
  </si>
  <si>
    <t>Mirabeau</t>
  </si>
  <si>
    <t>1 288 (2017)</t>
  </si>
  <si>
    <t>Modène</t>
  </si>
  <si>
    <t>453 (2017)</t>
  </si>
  <si>
    <t>Mondragon</t>
  </si>
  <si>
    <t>3 792 (2017)</t>
  </si>
  <si>
    <t>Monieux</t>
  </si>
  <si>
    <t>317 (2017)</t>
  </si>
  <si>
    <t>12 909 (2017)</t>
  </si>
  <si>
    <t>Morières-lès-Avignon</t>
  </si>
  <si>
    <t>8 317 (2017)</t>
  </si>
  <si>
    <t>Mormoiron</t>
  </si>
  <si>
    <t>1 873 (2017)</t>
  </si>
  <si>
    <t>Mornas</t>
  </si>
  <si>
    <t>2 407 (2017)</t>
  </si>
  <si>
    <t>Murs</t>
  </si>
  <si>
    <t>419 (2017)</t>
  </si>
  <si>
    <t>Oppède</t>
  </si>
  <si>
    <t>1 332 (2017)</t>
  </si>
  <si>
    <t>28 919 (2017)</t>
  </si>
  <si>
    <t>9 620 (2017)</t>
  </si>
  <si>
    <t>Métropole d'Aix-Marseille-Provence</t>
  </si>
  <si>
    <t>20 380 (2017)</t>
  </si>
  <si>
    <t>Peypin-d'Aigues</t>
  </si>
  <si>
    <t>674 (2017)</t>
  </si>
  <si>
    <t>Piolenc</t>
  </si>
  <si>
    <t>5 253 (2017)</t>
  </si>
  <si>
    <t>Puget</t>
  </si>
  <si>
    <t>769 (2017)</t>
  </si>
  <si>
    <t>Puyméras</t>
  </si>
  <si>
    <t>595 (2017)</t>
  </si>
  <si>
    <t>Puyvert</t>
  </si>
  <si>
    <t>Rasteau</t>
  </si>
  <si>
    <t>846 (2017)</t>
  </si>
  <si>
    <t>Richerenches</t>
  </si>
  <si>
    <t>619 (2017)</t>
  </si>
  <si>
    <t>Roaix</t>
  </si>
  <si>
    <t>644 (2017)</t>
  </si>
  <si>
    <t>Robion</t>
  </si>
  <si>
    <t>4 531 (2017)</t>
  </si>
  <si>
    <t>Roussillon</t>
  </si>
  <si>
    <t>1 305 (2017)</t>
  </si>
  <si>
    <t>Rustrel</t>
  </si>
  <si>
    <t>688 (2017)</t>
  </si>
  <si>
    <t>Sablet</t>
  </si>
  <si>
    <t>1 284 (2017)</t>
  </si>
  <si>
    <t>Saignon</t>
  </si>
  <si>
    <t>980 (2017)</t>
  </si>
  <si>
    <t>Saint-Christol</t>
  </si>
  <si>
    <t>1 345 (2017)</t>
  </si>
  <si>
    <t>Saint-Didier</t>
  </si>
  <si>
    <t>2 144 (2017)</t>
  </si>
  <si>
    <t>Saint-Hippolyte-le-Graveyron</t>
  </si>
  <si>
    <t>178 (2017)</t>
  </si>
  <si>
    <t>Saint-Léger-du-Ventoux</t>
  </si>
  <si>
    <t>34 (2017)</t>
  </si>
  <si>
    <t>Saint-Marcellin-lès-Vaison</t>
  </si>
  <si>
    <t>312 (2017)</t>
  </si>
  <si>
    <t>Saint-Martin-de-Castillon</t>
  </si>
  <si>
    <t>781 (2017)</t>
  </si>
  <si>
    <t>Saint-Martin-de-la-Brasque</t>
  </si>
  <si>
    <t>840 (2017)</t>
  </si>
  <si>
    <t>Saint-Pantaléon</t>
  </si>
  <si>
    <t>200 (2017)</t>
  </si>
  <si>
    <t>Saint-Pierre-de-Vassols</t>
  </si>
  <si>
    <t>525 (2017)</t>
  </si>
  <si>
    <t>Saint-Romain-en-Viennois</t>
  </si>
  <si>
    <t>802 (2017)</t>
  </si>
  <si>
    <t>Saint-Roman-de-Malegarde</t>
  </si>
  <si>
    <t>325 (2017)</t>
  </si>
  <si>
    <t>Saint-Saturnin-lès-Apt</t>
  </si>
  <si>
    <t>2 811 (2017)</t>
  </si>
  <si>
    <t>Saint-Saturnin-lès-Avignon</t>
  </si>
  <si>
    <t>4 846 (2017)</t>
  </si>
  <si>
    <t>Saint-Trinit</t>
  </si>
  <si>
    <t>121 (2017)</t>
  </si>
  <si>
    <t>Sainte-Cécile-les-Vignes</t>
  </si>
  <si>
    <t>2 505 (2017)</t>
  </si>
  <si>
    <t>Sannes</t>
  </si>
  <si>
    <t>240 (2017)</t>
  </si>
  <si>
    <t>Sarrians</t>
  </si>
  <si>
    <t>6 065 (2017)</t>
  </si>
  <si>
    <t>Sault</t>
  </si>
  <si>
    <t>1 381 (2017)</t>
  </si>
  <si>
    <t>Saumane-de-Vaucluse</t>
  </si>
  <si>
    <t>948 (2017)</t>
  </si>
  <si>
    <t>Savoillan</t>
  </si>
  <si>
    <t>63 (2017)</t>
  </si>
  <si>
    <t>Séguret</t>
  </si>
  <si>
    <t>844 (2017)</t>
  </si>
  <si>
    <t>Sérignan-du-Comtat</t>
  </si>
  <si>
    <t>2 676 (2017)</t>
  </si>
  <si>
    <t>Sivergues</t>
  </si>
  <si>
    <t>43 (2017)</t>
  </si>
  <si>
    <t>18 680 (2017)</t>
  </si>
  <si>
    <t>Suzette</t>
  </si>
  <si>
    <t>119 (2017)</t>
  </si>
  <si>
    <t>Taillades</t>
  </si>
  <si>
    <t>1 909 (2017)</t>
  </si>
  <si>
    <t>Travaillan</t>
  </si>
  <si>
    <t>722 (2017)</t>
  </si>
  <si>
    <t>Uchaux</t>
  </si>
  <si>
    <t>1 649 (2017)</t>
  </si>
  <si>
    <t>Vacqueyras</t>
  </si>
  <si>
    <t>1 308 (2017)</t>
  </si>
  <si>
    <t>5 999 (2017)</t>
  </si>
  <si>
    <t>9 422 (2017)</t>
  </si>
  <si>
    <t>Vaugines</t>
  </si>
  <si>
    <t>568 (2017)</t>
  </si>
  <si>
    <t>Vedène</t>
  </si>
  <si>
    <t>11 259 (2017)</t>
  </si>
  <si>
    <t>Velleron</t>
  </si>
  <si>
    <t>2 960 (2017)</t>
  </si>
  <si>
    <t>Venasque</t>
  </si>
  <si>
    <t>1 012 (2017)</t>
  </si>
  <si>
    <t>Viens</t>
  </si>
  <si>
    <t>636 (2017)</t>
  </si>
  <si>
    <t>Villars</t>
  </si>
  <si>
    <t>776 (2017)</t>
  </si>
  <si>
    <t>Villedieu</t>
  </si>
  <si>
    <t>504 (2017)</t>
  </si>
  <si>
    <t>Villelaure</t>
  </si>
  <si>
    <t>3 477 (2017)</t>
  </si>
  <si>
    <t>Villes-sur-Auzon</t>
  </si>
  <si>
    <t>1 287 (2017)</t>
  </si>
  <si>
    <t>Violès</t>
  </si>
  <si>
    <t>1 677 (2017)</t>
  </si>
  <si>
    <t>Visan</t>
  </si>
  <si>
    <t>1 983 (2017)</t>
  </si>
  <si>
    <t>Vitrolles-en-Luberon</t>
  </si>
  <si>
    <t>164 (2017)</t>
  </si>
  <si>
    <t>1er juillet au 31 décembre 2021</t>
  </si>
  <si>
    <t>31 juillet au 31 décembre 2022</t>
  </si>
  <si>
    <t>1er janvier au 30 juin 2023</t>
  </si>
  <si>
    <t>1ère phase d'instruction 2021 - lundi 22 mars
2ème phase d'instruction 2021 - mercredi 22 septembre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</si>
</sst>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 _€_-;\-* #,##0\ _€_-;_-* &quot;-&quot;??\ _€_-;_-@_-"/>
    <numFmt numFmtId="165" formatCode="00000"/>
    <numFmt numFmtId="166" formatCode="0#&quot; &quot;##&quot; &quot;##&quot; &quot;##&quot; &quot;##"/>
    <numFmt numFmtId="167" formatCode="#,##0.00\ &quot;€&quot;"/>
    <numFmt numFmtId="168" formatCode="#,##0_ ;\-#,##0\ "/>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theme="10"/>
      <name val="Arial"/>
      <family val="2"/>
    </font>
    <font>
      <i/>
      <sz val="11"/>
      <color theme="1"/>
      <name val="Calibri"/>
      <family val="2"/>
      <scheme val="minor"/>
    </font>
    <font>
      <sz val="11"/>
      <color theme="1"/>
      <name val="Arial"/>
      <family val="2"/>
    </font>
    <font>
      <u/>
      <sz val="11"/>
      <color theme="10"/>
      <name val="Calibri"/>
      <family val="2"/>
      <scheme val="minor"/>
    </font>
    <font>
      <b/>
      <sz val="11"/>
      <color theme="0"/>
      <name val="Arial"/>
      <family val="2"/>
    </font>
    <font>
      <b/>
      <sz val="12"/>
      <color theme="1"/>
      <name val="Arial"/>
      <family val="2"/>
    </font>
    <font>
      <b/>
      <sz val="12"/>
      <name val="Arial"/>
      <family val="2"/>
    </font>
    <font>
      <b/>
      <sz val="11"/>
      <color theme="1"/>
      <name val="Arial"/>
      <family val="2"/>
    </font>
    <font>
      <sz val="11"/>
      <name val="Arial"/>
      <family val="2"/>
    </font>
    <font>
      <b/>
      <sz val="16"/>
      <color theme="0"/>
      <name val="Calibri"/>
      <family val="2"/>
      <scheme val="minor"/>
    </font>
    <font>
      <b/>
      <sz val="14"/>
      <color theme="0"/>
      <name val="Arial"/>
      <family val="2"/>
    </font>
    <font>
      <b/>
      <sz val="11"/>
      <name val="Arial"/>
      <family val="2"/>
    </font>
    <font>
      <b/>
      <sz val="12"/>
      <color theme="1"/>
      <name val="Calibri"/>
      <family val="2"/>
      <scheme val="minor"/>
    </font>
    <font>
      <b/>
      <sz val="18"/>
      <color theme="0"/>
      <name val="Calibri"/>
      <family val="2"/>
      <scheme val="minor"/>
    </font>
    <font>
      <b/>
      <sz val="12"/>
      <color theme="0"/>
      <name val="Arial"/>
      <family val="2"/>
    </font>
    <font>
      <sz val="11"/>
      <color theme="0"/>
      <name val="Arial"/>
      <family val="2"/>
    </font>
    <font>
      <sz val="12"/>
      <color theme="0"/>
      <name val="Arial"/>
      <family val="2"/>
    </font>
    <font>
      <b/>
      <sz val="10"/>
      <color theme="0"/>
      <name val="Arial"/>
      <family val="2"/>
    </font>
    <font>
      <b/>
      <u/>
      <sz val="11"/>
      <color theme="0"/>
      <name val="Arial"/>
      <family val="2"/>
    </font>
    <font>
      <b/>
      <i/>
      <sz val="11"/>
      <color theme="0"/>
      <name val="Arial"/>
      <family val="2"/>
    </font>
    <font>
      <b/>
      <sz val="22"/>
      <color theme="0"/>
      <name val="Calibri"/>
      <family val="2"/>
      <scheme val="minor"/>
    </font>
    <font>
      <sz val="11"/>
      <color rgb="FFFF0000"/>
      <name val="Arial"/>
      <family val="2"/>
    </font>
    <font>
      <vertAlign val="superscript"/>
      <sz val="12"/>
      <color theme="0"/>
      <name val="Arial"/>
      <family val="2"/>
    </font>
    <font>
      <b/>
      <vertAlign val="superscript"/>
      <sz val="12"/>
      <color theme="0"/>
      <name val="Arial"/>
      <family val="2"/>
    </font>
    <font>
      <b/>
      <sz val="12"/>
      <color indexed="18"/>
      <name val="Arial"/>
      <family val="2"/>
    </font>
    <font>
      <sz val="12"/>
      <name val="Arial"/>
      <family val="2"/>
    </font>
    <font>
      <b/>
      <sz val="12"/>
      <color rgb="FF000080"/>
      <name val="Arial"/>
      <family val="2"/>
    </font>
    <font>
      <b/>
      <sz val="10"/>
      <name val="Arial"/>
      <family val="2"/>
    </font>
    <font>
      <sz val="10"/>
      <color theme="0"/>
      <name val="Arial"/>
      <family val="2"/>
    </font>
    <font>
      <b/>
      <sz val="8"/>
      <color theme="0"/>
      <name val="Arial"/>
      <family val="2"/>
    </font>
    <font>
      <sz val="12"/>
      <color theme="1"/>
      <name val="Arial"/>
      <family val="2"/>
    </font>
    <font>
      <b/>
      <sz val="10"/>
      <color rgb="FFFF0000"/>
      <name val="Arial"/>
      <family val="2"/>
    </font>
    <font>
      <sz val="10"/>
      <color rgb="FFFF0000"/>
      <name val="Arial"/>
      <family val="2"/>
    </font>
    <font>
      <b/>
      <sz val="10"/>
      <color theme="6" tint="0.79998168889431442"/>
      <name val="Arial"/>
      <family val="2"/>
    </font>
    <font>
      <sz val="1"/>
      <color theme="2"/>
      <name val="Arial"/>
      <family val="2"/>
    </font>
    <font>
      <sz val="1"/>
      <color theme="2"/>
      <name val="Calibri"/>
      <family val="2"/>
      <scheme val="minor"/>
    </font>
    <font>
      <b/>
      <sz val="1"/>
      <color theme="2"/>
      <name val="Calibri"/>
      <family val="2"/>
      <scheme val="minor"/>
    </font>
    <font>
      <sz val="1"/>
      <color theme="0"/>
      <name val="Arial"/>
      <family val="2"/>
    </font>
    <font>
      <b/>
      <sz val="1"/>
      <color theme="2"/>
      <name val="Arial"/>
      <family val="2"/>
    </font>
    <font>
      <i/>
      <sz val="1"/>
      <color theme="2"/>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indexed="9"/>
        <bgColor indexed="64"/>
      </patternFill>
    </fill>
    <fill>
      <patternFill patternType="solid">
        <fgColor theme="8" tint="-0.249977111117893"/>
        <bgColor indexed="64"/>
      </patternFill>
    </fill>
    <fill>
      <patternFill patternType="solid">
        <fgColor rgb="FF002060"/>
        <bgColor indexed="64"/>
      </patternFill>
    </fill>
    <fill>
      <patternFill patternType="solid">
        <fgColor theme="9" tint="0.39997558519241921"/>
        <bgColor indexed="64"/>
      </patternFill>
    </fill>
    <fill>
      <patternFill patternType="solid">
        <fgColor theme="6" tint="0.39997558519241921"/>
        <bgColor indexed="64"/>
      </patternFill>
    </fill>
    <fill>
      <patternFill patternType="gray0625">
        <bgColor theme="2"/>
      </patternFill>
    </fill>
    <fill>
      <patternFill patternType="solid">
        <fgColor theme="8" tint="0.79998168889431442"/>
        <bgColor indexed="64"/>
      </patternFill>
    </fill>
    <fill>
      <patternFill patternType="solid">
        <fgColor rgb="FF00B050"/>
        <bgColor indexed="64"/>
      </patternFill>
    </fill>
    <fill>
      <patternFill patternType="solid">
        <fgColor theme="5" tint="0.39997558519241921"/>
        <bgColor indexed="64"/>
      </patternFill>
    </fill>
    <fill>
      <patternFill patternType="solid">
        <fgColor theme="6" tint="0.79998168889431442"/>
        <bgColor indexed="64"/>
      </patternFill>
    </fill>
    <fill>
      <patternFill patternType="gray0625">
        <fgColor auto="1"/>
        <bgColor theme="2"/>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n">
        <color indexed="64"/>
      </top>
      <bottom style="dotted">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s>
  <cellStyleXfs count="6">
    <xf numFmtId="0" fontId="0" fillId="0" borderId="0"/>
    <xf numFmtId="43" fontId="1" fillId="0" borderId="0" applyFont="0" applyFill="0" applyBorder="0" applyAlignment="0" applyProtection="0"/>
    <xf numFmtId="0" fontId="3" fillId="0" borderId="0"/>
    <xf numFmtId="0" fontId="4" fillId="0" borderId="0" applyNumberFormat="0" applyFill="0" applyBorder="0" applyAlignment="0" applyProtection="0"/>
    <xf numFmtId="0" fontId="7" fillId="0" borderId="0" applyNumberFormat="0" applyFill="0" applyBorder="0" applyAlignment="0" applyProtection="0"/>
    <xf numFmtId="44" fontId="3" fillId="0" borderId="0" applyFont="0" applyFill="0" applyBorder="0" applyAlignment="0" applyProtection="0"/>
  </cellStyleXfs>
  <cellXfs count="270">
    <xf numFmtId="0" fontId="0" fillId="0" borderId="0" xfId="0"/>
    <xf numFmtId="0" fontId="0" fillId="12" borderId="0" xfId="0" applyFill="1" applyAlignment="1" applyProtection="1">
      <alignment horizontal="center" vertical="center" wrapText="1"/>
    </xf>
    <xf numFmtId="0" fontId="0" fillId="12" borderId="0" xfId="0" applyFill="1" applyBorder="1" applyAlignment="1" applyProtection="1">
      <alignment horizontal="center" vertical="center" wrapText="1"/>
    </xf>
    <xf numFmtId="0" fontId="6" fillId="12" borderId="0" xfId="0" applyFont="1" applyFill="1" applyAlignment="1" applyProtection="1">
      <alignment horizontal="center" vertical="center" wrapText="1"/>
    </xf>
    <xf numFmtId="0" fontId="0" fillId="12" borderId="0" xfId="0" applyFont="1" applyFill="1" applyAlignment="1" applyProtection="1">
      <alignment horizontal="center" vertical="center" wrapText="1"/>
    </xf>
    <xf numFmtId="167" fontId="6" fillId="3" borderId="3" xfId="0" applyNumberFormat="1" applyFont="1" applyFill="1" applyBorder="1" applyProtection="1">
      <protection locked="0"/>
    </xf>
    <xf numFmtId="167" fontId="6" fillId="0" borderId="3" xfId="0" applyNumberFormat="1" applyFont="1" applyBorder="1" applyProtection="1">
      <protection locked="0"/>
    </xf>
    <xf numFmtId="167" fontId="6" fillId="3" borderId="3" xfId="0" applyNumberFormat="1" applyFont="1" applyFill="1" applyBorder="1" applyAlignment="1" applyProtection="1">
      <alignment vertical="center"/>
      <protection locked="0"/>
    </xf>
    <xf numFmtId="167" fontId="6" fillId="0" borderId="3" xfId="0" applyNumberFormat="1" applyFont="1" applyBorder="1" applyAlignment="1" applyProtection="1">
      <alignment vertical="center"/>
      <protection locked="0"/>
    </xf>
    <xf numFmtId="0" fontId="0" fillId="12" borderId="0" xfId="0" applyFill="1" applyProtection="1"/>
    <xf numFmtId="0" fontId="0" fillId="12" borderId="0" xfId="0" applyFill="1" applyAlignment="1" applyProtection="1">
      <alignment vertical="center"/>
    </xf>
    <xf numFmtId="0" fontId="16" fillId="10" borderId="3" xfId="0" applyFont="1" applyFill="1" applyBorder="1" applyAlignment="1" applyProtection="1">
      <alignment horizontal="center" vertical="center"/>
    </xf>
    <xf numFmtId="0" fontId="5" fillId="12" borderId="0" xfId="0" applyFont="1" applyFill="1" applyProtection="1"/>
    <xf numFmtId="0" fontId="15" fillId="13" borderId="3" xfId="2" applyFont="1" applyFill="1" applyBorder="1" applyAlignment="1" applyProtection="1">
      <alignment horizontal="center" vertical="center" wrapText="1"/>
    </xf>
    <xf numFmtId="167" fontId="6" fillId="13" borderId="3" xfId="0" applyNumberFormat="1" applyFont="1" applyFill="1" applyBorder="1" applyAlignment="1" applyProtection="1">
      <alignment horizontal="center" vertical="center" wrapText="1"/>
    </xf>
    <xf numFmtId="165" fontId="18" fillId="6" borderId="3" xfId="0" applyNumberFormat="1" applyFont="1" applyFill="1" applyBorder="1" applyAlignment="1" applyProtection="1">
      <alignment horizontal="center" vertical="center" wrapText="1"/>
    </xf>
    <xf numFmtId="166" fontId="18" fillId="6" borderId="3" xfId="0" applyNumberFormat="1" applyFont="1" applyFill="1" applyBorder="1" applyAlignment="1" applyProtection="1">
      <alignment horizontal="center" vertical="center" wrapText="1"/>
    </xf>
    <xf numFmtId="0" fontId="9" fillId="11" borderId="3" xfId="0" applyNumberFormat="1" applyFont="1" applyFill="1" applyBorder="1" applyAlignment="1" applyProtection="1">
      <alignment horizontal="center" vertical="center" wrapText="1" readingOrder="1"/>
    </xf>
    <xf numFmtId="0" fontId="8" fillId="0" borderId="3"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3" xfId="2" applyFont="1" applyFill="1" applyBorder="1" applyAlignment="1" applyProtection="1">
      <alignment horizontal="center" vertical="center" wrapText="1"/>
    </xf>
    <xf numFmtId="0" fontId="21" fillId="6" borderId="3"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8" fillId="6" borderId="3" xfId="0" applyFont="1" applyFill="1" applyBorder="1" applyAlignment="1" applyProtection="1">
      <alignment horizontal="center" vertical="center" wrapText="1"/>
    </xf>
    <xf numFmtId="0" fontId="21" fillId="6" borderId="7"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167" fontId="19" fillId="6" borderId="22" xfId="0" applyNumberFormat="1" applyFont="1" applyFill="1" applyBorder="1" applyAlignment="1" applyProtection="1">
      <alignment horizontal="center" vertical="center" wrapText="1"/>
    </xf>
    <xf numFmtId="0" fontId="15" fillId="13" borderId="14" xfId="2" applyFont="1" applyFill="1" applyBorder="1" applyAlignment="1" applyProtection="1">
      <alignment horizontal="center" vertical="center" wrapText="1"/>
    </xf>
    <xf numFmtId="167" fontId="19" fillId="6" borderId="23" xfId="0" applyNumberFormat="1" applyFont="1" applyFill="1" applyBorder="1" applyAlignment="1" applyProtection="1">
      <alignment horizontal="center" vertical="center" wrapText="1"/>
    </xf>
    <xf numFmtId="167" fontId="19" fillId="6" borderId="13" xfId="0" applyNumberFormat="1" applyFont="1" applyFill="1" applyBorder="1" applyAlignment="1" applyProtection="1">
      <alignment horizontal="center" vertical="center" wrapText="1"/>
    </xf>
    <xf numFmtId="167" fontId="19" fillId="6" borderId="14" xfId="0" applyNumberFormat="1" applyFont="1" applyFill="1" applyBorder="1" applyAlignment="1" applyProtection="1">
      <alignment horizontal="center" vertical="center" wrapText="1"/>
    </xf>
    <xf numFmtId="0" fontId="20" fillId="8" borderId="3" xfId="2" applyFont="1" applyFill="1" applyBorder="1" applyAlignment="1" applyProtection="1">
      <alignment horizontal="center" vertical="center" wrapText="1"/>
    </xf>
    <xf numFmtId="0" fontId="20" fillId="8" borderId="22" xfId="2" applyFont="1" applyFill="1" applyBorder="1" applyAlignment="1" applyProtection="1">
      <alignment horizontal="center" vertical="center" wrapText="1"/>
    </xf>
    <xf numFmtId="167" fontId="29" fillId="7" borderId="3" xfId="2" applyNumberFormat="1" applyFont="1" applyFill="1" applyBorder="1" applyAlignment="1" applyProtection="1">
      <alignment vertical="center" wrapText="1"/>
      <protection locked="0"/>
    </xf>
    <xf numFmtId="167" fontId="29" fillId="7" borderId="22" xfId="2" applyNumberFormat="1" applyFont="1" applyFill="1" applyBorder="1" applyAlignment="1" applyProtection="1">
      <alignment vertical="center" wrapText="1"/>
      <protection locked="0"/>
    </xf>
    <xf numFmtId="167" fontId="30" fillId="5" borderId="3" xfId="2" applyNumberFormat="1" applyFont="1" applyFill="1" applyBorder="1" applyAlignment="1" applyProtection="1">
      <alignment vertical="center" wrapText="1"/>
    </xf>
    <xf numFmtId="167" fontId="10" fillId="8" borderId="3" xfId="2" applyNumberFormat="1" applyFont="1" applyFill="1" applyBorder="1" applyAlignment="1" applyProtection="1">
      <alignment vertical="center" wrapText="1"/>
    </xf>
    <xf numFmtId="167" fontId="10" fillId="8" borderId="14" xfId="2" applyNumberFormat="1" applyFont="1" applyFill="1" applyBorder="1" applyAlignment="1" applyProtection="1">
      <alignment vertical="center" wrapText="1"/>
    </xf>
    <xf numFmtId="167" fontId="10" fillId="8" borderId="22" xfId="2" applyNumberFormat="1" applyFont="1" applyFill="1" applyBorder="1" applyAlignment="1" applyProtection="1">
      <alignment vertical="center" wrapText="1"/>
    </xf>
    <xf numFmtId="167" fontId="10" fillId="8" borderId="23" xfId="2" applyNumberFormat="1" applyFont="1" applyFill="1" applyBorder="1" applyAlignment="1" applyProtection="1">
      <alignment vertical="center" wrapText="1"/>
    </xf>
    <xf numFmtId="167" fontId="30" fillId="5" borderId="22" xfId="2" applyNumberFormat="1" applyFont="1" applyFill="1" applyBorder="1" applyAlignment="1" applyProtection="1">
      <alignment vertical="center" wrapText="1"/>
    </xf>
    <xf numFmtId="0" fontId="0" fillId="12" borderId="25" xfId="0" applyFill="1" applyBorder="1" applyProtection="1"/>
    <xf numFmtId="0" fontId="0" fillId="12" borderId="0" xfId="0" applyFill="1" applyBorder="1" applyProtection="1"/>
    <xf numFmtId="0" fontId="2" fillId="10" borderId="22" xfId="0" applyFont="1" applyFill="1" applyBorder="1" applyAlignment="1" applyProtection="1">
      <alignment horizontal="center" vertical="center"/>
    </xf>
    <xf numFmtId="167" fontId="6" fillId="10" borderId="22" xfId="0" applyNumberFormat="1" applyFont="1" applyFill="1" applyBorder="1" applyProtection="1"/>
    <xf numFmtId="167" fontId="6" fillId="10" borderId="14" xfId="0" applyNumberFormat="1" applyFont="1" applyFill="1" applyBorder="1" applyProtection="1"/>
    <xf numFmtId="167" fontId="6" fillId="10" borderId="23" xfId="0" applyNumberFormat="1" applyFont="1" applyFill="1" applyBorder="1" applyProtection="1"/>
    <xf numFmtId="0" fontId="9" fillId="11" borderId="14" xfId="0" applyNumberFormat="1" applyFont="1" applyFill="1" applyBorder="1" applyAlignment="1" applyProtection="1">
      <alignment horizontal="center" vertical="center" wrapText="1" readingOrder="1"/>
    </xf>
    <xf numFmtId="0" fontId="3" fillId="6" borderId="3" xfId="0" applyNumberFormat="1" applyFont="1" applyFill="1" applyBorder="1" applyAlignment="1" applyProtection="1">
      <alignment horizontal="center" vertical="center" wrapText="1"/>
    </xf>
    <xf numFmtId="0" fontId="21" fillId="6" borderId="11" xfId="0" applyFont="1" applyFill="1" applyBorder="1" applyAlignment="1" applyProtection="1">
      <alignment horizontal="left" vertical="center" wrapText="1"/>
    </xf>
    <xf numFmtId="0" fontId="21" fillId="6" borderId="13" xfId="0" applyFont="1" applyFill="1" applyBorder="1" applyAlignment="1" applyProtection="1">
      <alignment horizontal="left" vertical="center" wrapText="1"/>
    </xf>
    <xf numFmtId="0" fontId="32" fillId="12" borderId="0" xfId="0" applyFont="1" applyFill="1" applyBorder="1" applyAlignment="1" applyProtection="1">
      <alignment horizontal="center" vertical="center" wrapText="1"/>
    </xf>
    <xf numFmtId="0" fontId="32" fillId="12" borderId="0" xfId="0" applyFont="1" applyFill="1" applyProtection="1"/>
    <xf numFmtId="0" fontId="32" fillId="12" borderId="0" xfId="0" applyFont="1" applyFill="1" applyAlignment="1" applyProtection="1">
      <alignment horizontal="center" vertical="center" wrapText="1"/>
    </xf>
    <xf numFmtId="0" fontId="32" fillId="12" borderId="0" xfId="0" applyFont="1" applyFill="1" applyAlignment="1" applyProtection="1">
      <alignment wrapText="1"/>
    </xf>
    <xf numFmtId="0" fontId="20" fillId="12" borderId="0" xfId="0" applyFont="1" applyFill="1" applyProtection="1"/>
    <xf numFmtId="167" fontId="3" fillId="3" borderId="3" xfId="0" applyNumberFormat="1" applyFont="1" applyFill="1" applyBorder="1" applyAlignment="1" applyProtection="1">
      <alignment horizontal="center" vertical="center" wrapText="1"/>
      <protection locked="0"/>
    </xf>
    <xf numFmtId="167" fontId="3" fillId="4"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protection locked="0"/>
    </xf>
    <xf numFmtId="167" fontId="3" fillId="16" borderId="3" xfId="0" applyNumberFormat="1" applyFont="1" applyFill="1" applyBorder="1" applyAlignment="1" applyProtection="1">
      <alignment horizontal="center" vertical="center" wrapText="1"/>
      <protection locked="0"/>
    </xf>
    <xf numFmtId="167" fontId="3" fillId="16" borderId="3" xfId="0" applyNumberFormat="1" applyFont="1" applyFill="1" applyBorder="1" applyAlignment="1" applyProtection="1">
      <alignment horizontal="center" vertical="center" wrapText="1"/>
    </xf>
    <xf numFmtId="0" fontId="3" fillId="16"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protection locked="0"/>
    </xf>
    <xf numFmtId="0" fontId="21" fillId="12" borderId="0" xfId="0" applyFont="1" applyFill="1" applyBorder="1" applyAlignment="1" applyProtection="1">
      <alignment horizontal="left" vertical="center" wrapText="1"/>
    </xf>
    <xf numFmtId="0" fontId="32" fillId="12" borderId="0" xfId="0" applyFont="1" applyFill="1" applyAlignment="1" applyProtection="1">
      <alignment horizontal="left" wrapText="1"/>
    </xf>
    <xf numFmtId="0" fontId="21" fillId="6" borderId="6" xfId="0" applyFont="1" applyFill="1" applyBorder="1" applyAlignment="1" applyProtection="1">
      <alignment horizontal="center" vertical="center" wrapText="1"/>
    </xf>
    <xf numFmtId="0" fontId="21" fillId="6" borderId="21" xfId="0"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34" fillId="3" borderId="3" xfId="0" applyFont="1" applyFill="1" applyBorder="1" applyAlignment="1" applyProtection="1">
      <alignment horizontal="center" vertical="center" wrapText="1"/>
      <protection locked="0"/>
    </xf>
    <xf numFmtId="164" fontId="34" fillId="3" borderId="22" xfId="1" applyNumberFormat="1" applyFont="1" applyFill="1" applyBorder="1" applyAlignment="1" applyProtection="1">
      <alignment horizontal="center" vertical="center" wrapText="1"/>
      <protection locked="0"/>
    </xf>
    <xf numFmtId="0" fontId="32" fillId="6" borderId="13" xfId="0" applyNumberFormat="1" applyFont="1" applyFill="1" applyBorder="1" applyAlignment="1" applyProtection="1">
      <alignment horizontal="center" vertical="center" wrapText="1"/>
    </xf>
    <xf numFmtId="0" fontId="20" fillId="6" borderId="14" xfId="0" applyNumberFormat="1" applyFont="1" applyFill="1" applyBorder="1" applyAlignment="1" applyProtection="1">
      <alignment horizontal="center" vertical="center" wrapText="1"/>
    </xf>
    <xf numFmtId="0" fontId="20" fillId="6" borderId="14" xfId="1" applyNumberFormat="1" applyFont="1" applyFill="1" applyBorder="1" applyAlignment="1" applyProtection="1">
      <alignment horizontal="center" vertical="center" wrapText="1"/>
    </xf>
    <xf numFmtId="0" fontId="20" fillId="6" borderId="23" xfId="1" applyNumberFormat="1" applyFont="1" applyFill="1" applyBorder="1" applyAlignment="1" applyProtection="1">
      <alignment horizontal="center" vertical="center" wrapText="1"/>
    </xf>
    <xf numFmtId="168" fontId="34" fillId="3" borderId="3" xfId="1" applyNumberFormat="1" applyFont="1" applyFill="1" applyBorder="1" applyAlignment="1" applyProtection="1">
      <alignment horizontal="center" vertical="center" wrapText="1"/>
      <protection locked="0"/>
    </xf>
    <xf numFmtId="0" fontId="21" fillId="6" borderId="3" xfId="0" applyFont="1" applyFill="1" applyBorder="1" applyAlignment="1" applyProtection="1">
      <alignment horizontal="center" vertical="center" wrapText="1"/>
    </xf>
    <xf numFmtId="0" fontId="21" fillId="6" borderId="14" xfId="0" applyFont="1" applyFill="1" applyBorder="1" applyAlignment="1" applyProtection="1">
      <alignment horizontal="center" vertical="center" wrapText="1"/>
    </xf>
    <xf numFmtId="0" fontId="12" fillId="13" borderId="3" xfId="2" applyFont="1" applyFill="1" applyBorder="1" applyAlignment="1" applyProtection="1">
      <alignment horizontal="center" vertical="center" wrapText="1"/>
    </xf>
    <xf numFmtId="0" fontId="3" fillId="3" borderId="14"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8" fillId="17" borderId="0" xfId="0" applyFont="1" applyFill="1" applyBorder="1" applyAlignment="1" applyProtection="1"/>
    <xf numFmtId="0" fontId="39" fillId="17" borderId="0" xfId="0" applyFont="1" applyFill="1" applyBorder="1" applyAlignment="1">
      <alignment horizontal="center" vertical="center"/>
    </xf>
    <xf numFmtId="0" fontId="41" fillId="12" borderId="0" xfId="0" applyFont="1" applyFill="1" applyProtection="1"/>
    <xf numFmtId="0" fontId="38" fillId="17" borderId="0" xfId="0" applyFont="1" applyFill="1" applyBorder="1" applyAlignment="1" applyProtection="1">
      <alignment horizontal="center" vertical="center"/>
    </xf>
    <xf numFmtId="0" fontId="41" fillId="12" borderId="0" xfId="0" applyFont="1" applyFill="1" applyAlignment="1" applyProtection="1">
      <alignment horizontal="center" vertical="center" wrapText="1"/>
    </xf>
    <xf numFmtId="0" fontId="42" fillId="17" borderId="0" xfId="0" applyFont="1" applyFill="1" applyBorder="1" applyAlignment="1" applyProtection="1">
      <alignment horizontal="left" vertical="center"/>
    </xf>
    <xf numFmtId="167" fontId="30" fillId="0" borderId="3" xfId="2" applyNumberFormat="1" applyFont="1" applyFill="1" applyBorder="1" applyAlignment="1" applyProtection="1">
      <alignment vertical="center" wrapText="1"/>
      <protection locked="0"/>
    </xf>
    <xf numFmtId="167" fontId="30" fillId="0" borderId="22" xfId="2" applyNumberFormat="1" applyFont="1" applyFill="1" applyBorder="1" applyAlignment="1" applyProtection="1">
      <alignment vertical="center" wrapText="1"/>
      <protection locked="0"/>
    </xf>
    <xf numFmtId="167" fontId="29" fillId="0" borderId="3" xfId="2" applyNumberFormat="1" applyFont="1" applyFill="1" applyBorder="1" applyAlignment="1" applyProtection="1">
      <alignment vertical="center" wrapText="1"/>
      <protection locked="0"/>
    </xf>
    <xf numFmtId="167" fontId="29" fillId="0" borderId="22" xfId="2" applyNumberFormat="1" applyFont="1" applyFill="1" applyBorder="1" applyAlignment="1" applyProtection="1">
      <alignment vertical="center" wrapText="1"/>
      <protection locked="0"/>
    </xf>
    <xf numFmtId="0" fontId="21" fillId="6" borderId="32" xfId="0" applyFont="1" applyFill="1" applyBorder="1" applyAlignment="1" applyProtection="1">
      <alignment horizontal="left" vertical="center" wrapText="1"/>
    </xf>
    <xf numFmtId="0" fontId="21" fillId="6" borderId="33" xfId="0" applyFont="1" applyFill="1" applyBorder="1" applyAlignment="1" applyProtection="1">
      <alignment horizontal="left" vertical="center" wrapText="1"/>
    </xf>
    <xf numFmtId="0" fontId="21" fillId="6" borderId="24" xfId="0" applyFont="1" applyFill="1" applyBorder="1" applyAlignment="1" applyProtection="1">
      <alignment horizontal="center" vertical="center" wrapText="1"/>
    </xf>
    <xf numFmtId="0" fontId="21" fillId="6" borderId="34" xfId="0" applyFont="1" applyFill="1" applyBorder="1" applyAlignment="1" applyProtection="1">
      <alignment horizontal="center" vertical="center" wrapText="1"/>
    </xf>
    <xf numFmtId="0" fontId="21" fillId="6" borderId="33" xfId="0" applyFont="1" applyFill="1" applyBorder="1" applyAlignment="1" applyProtection="1">
      <alignment horizontal="center" vertical="center" wrapText="1"/>
    </xf>
    <xf numFmtId="0" fontId="21" fillId="6" borderId="18" xfId="0" applyFont="1" applyFill="1" applyBorder="1" applyAlignment="1" applyProtection="1">
      <alignment horizontal="center" vertical="center" wrapText="1"/>
    </xf>
    <xf numFmtId="0" fontId="21" fillId="6" borderId="6" xfId="0" applyFont="1" applyFill="1" applyBorder="1" applyAlignment="1" applyProtection="1">
      <alignment horizontal="left" vertical="center" wrapText="1"/>
    </xf>
    <xf numFmtId="0" fontId="21" fillId="6" borderId="21" xfId="0" applyFont="1" applyFill="1" applyBorder="1" applyAlignment="1" applyProtection="1">
      <alignment horizontal="center" vertical="center"/>
    </xf>
    <xf numFmtId="0" fontId="3" fillId="3" borderId="22" xfId="0" applyFont="1" applyFill="1" applyBorder="1" applyAlignment="1" applyProtection="1">
      <alignment horizontal="left" vertical="center"/>
      <protection locked="0"/>
    </xf>
    <xf numFmtId="0" fontId="3" fillId="3" borderId="23" xfId="0" applyFont="1" applyFill="1" applyBorder="1" applyAlignment="1" applyProtection="1">
      <alignment horizontal="left" vertical="center"/>
      <protection locked="0"/>
    </xf>
    <xf numFmtId="0" fontId="37" fillId="14" borderId="6" xfId="0" applyFont="1" applyFill="1" applyBorder="1" applyAlignment="1" applyProtection="1">
      <alignment horizontal="left" vertical="center" wrapText="1"/>
    </xf>
    <xf numFmtId="0" fontId="37" fillId="14" borderId="7" xfId="0" applyFont="1" applyFill="1" applyBorder="1" applyAlignment="1" applyProtection="1">
      <alignment horizontal="center" vertical="center" wrapText="1"/>
    </xf>
    <xf numFmtId="0" fontId="37" fillId="14" borderId="21" xfId="0" applyFont="1" applyFill="1" applyBorder="1" applyAlignment="1" applyProtection="1">
      <alignment horizontal="center" vertical="center"/>
    </xf>
    <xf numFmtId="10" fontId="21" fillId="6" borderId="22" xfId="0" applyNumberFormat="1" applyFont="1" applyFill="1" applyBorder="1" applyAlignment="1" applyProtection="1">
      <alignment horizontal="center" vertical="center"/>
    </xf>
    <xf numFmtId="0" fontId="31" fillId="16" borderId="11" xfId="0" applyFont="1" applyFill="1" applyBorder="1" applyAlignment="1" applyProtection="1">
      <alignment horizontal="left" vertical="center" wrapText="1"/>
    </xf>
    <xf numFmtId="10" fontId="31" fillId="16" borderId="22" xfId="0" applyNumberFormat="1" applyFont="1" applyFill="1" applyBorder="1" applyAlignment="1" applyProtection="1">
      <alignment horizontal="center" vertical="center"/>
    </xf>
    <xf numFmtId="0" fontId="37" fillId="14" borderId="13" xfId="0" applyFont="1" applyFill="1" applyBorder="1" applyAlignment="1" applyProtection="1">
      <alignment horizontal="right" vertical="center" wrapText="1"/>
    </xf>
    <xf numFmtId="167" fontId="37" fillId="14" borderId="14" xfId="0" applyNumberFormat="1" applyFont="1" applyFill="1" applyBorder="1" applyAlignment="1" applyProtection="1">
      <alignment horizontal="center" vertical="center" wrapText="1"/>
    </xf>
    <xf numFmtId="167" fontId="37" fillId="14" borderId="23" xfId="0" applyNumberFormat="1" applyFont="1" applyFill="1" applyBorder="1" applyAlignment="1" applyProtection="1">
      <alignment horizontal="center" vertical="center" wrapText="1"/>
    </xf>
    <xf numFmtId="0" fontId="35" fillId="15" borderId="6" xfId="0" applyFont="1" applyFill="1" applyBorder="1" applyAlignment="1" applyProtection="1">
      <alignment horizontal="left" vertical="center" wrapText="1"/>
    </xf>
    <xf numFmtId="0" fontId="35" fillId="15" borderId="7" xfId="0" applyFont="1" applyFill="1" applyBorder="1" applyAlignment="1" applyProtection="1">
      <alignment horizontal="center" vertical="center" wrapText="1"/>
    </xf>
    <xf numFmtId="0" fontId="35" fillId="15" borderId="21" xfId="0" applyFont="1" applyFill="1" applyBorder="1" applyAlignment="1" applyProtection="1">
      <alignment horizontal="center" vertical="center"/>
    </xf>
    <xf numFmtId="0" fontId="35" fillId="15" borderId="13" xfId="0" applyFont="1" applyFill="1" applyBorder="1" applyAlignment="1" applyProtection="1">
      <alignment horizontal="right" vertical="center" wrapText="1"/>
    </xf>
    <xf numFmtId="167" fontId="36" fillId="15" borderId="14" xfId="0" applyNumberFormat="1" applyFont="1" applyFill="1" applyBorder="1" applyAlignment="1" applyProtection="1">
      <alignment horizontal="center" vertical="center" wrapText="1"/>
    </xf>
    <xf numFmtId="167" fontId="36" fillId="15" borderId="23" xfId="0" applyNumberFormat="1" applyFont="1" applyFill="1" applyBorder="1" applyAlignment="1" applyProtection="1">
      <alignment horizontal="center" vertical="center" wrapText="1"/>
    </xf>
    <xf numFmtId="0" fontId="38" fillId="12" borderId="0" xfId="0" applyFont="1" applyFill="1" applyProtection="1"/>
    <xf numFmtId="0" fontId="38" fillId="12" borderId="0" xfId="0" applyFont="1" applyFill="1" applyAlignment="1" applyProtection="1">
      <alignment horizontal="center" vertical="center" wrapText="1"/>
    </xf>
    <xf numFmtId="0" fontId="42" fillId="12" borderId="0" xfId="0" applyFont="1" applyFill="1" applyBorder="1" applyAlignment="1" applyProtection="1">
      <alignment horizontal="left" vertical="center"/>
    </xf>
    <xf numFmtId="10" fontId="38" fillId="12" borderId="0" xfId="0" applyNumberFormat="1" applyFont="1" applyFill="1" applyBorder="1" applyAlignment="1" applyProtection="1">
      <alignment horizontal="center" vertical="center"/>
    </xf>
    <xf numFmtId="0" fontId="38" fillId="12" borderId="0" xfId="0" applyFont="1" applyFill="1" applyBorder="1" applyAlignment="1" applyProtection="1">
      <alignment horizontal="center" vertical="center"/>
    </xf>
    <xf numFmtId="0" fontId="39" fillId="17" borderId="0" xfId="0" applyFont="1" applyFill="1" applyBorder="1" applyAlignment="1" applyProtection="1"/>
    <xf numFmtId="0" fontId="39" fillId="17" borderId="0" xfId="0" applyFont="1" applyFill="1" applyBorder="1" applyAlignment="1" applyProtection="1">
      <alignment horizontal="center" vertical="center"/>
    </xf>
    <xf numFmtId="0" fontId="40" fillId="17" borderId="0" xfId="0" applyFont="1" applyFill="1" applyBorder="1" applyAlignment="1" applyProtection="1">
      <alignment horizontal="center" vertical="center"/>
    </xf>
    <xf numFmtId="0" fontId="39" fillId="17" borderId="0" xfId="0" applyFont="1" applyFill="1" applyBorder="1" applyAlignment="1" applyProtection="1">
      <alignment vertical="center"/>
    </xf>
    <xf numFmtId="3" fontId="39" fillId="17" borderId="0" xfId="0" applyNumberFormat="1" applyFont="1" applyFill="1" applyBorder="1" applyAlignment="1" applyProtection="1">
      <alignment vertical="center"/>
    </xf>
    <xf numFmtId="0" fontId="42" fillId="17" borderId="0" xfId="0" applyFont="1" applyFill="1" applyBorder="1" applyAlignment="1" applyProtection="1">
      <alignment vertical="center"/>
    </xf>
    <xf numFmtId="0" fontId="43" fillId="17" borderId="0" xfId="0" applyFont="1" applyFill="1" applyBorder="1" applyAlignment="1" applyProtection="1">
      <alignment vertical="center"/>
    </xf>
    <xf numFmtId="0" fontId="40" fillId="17" borderId="0" xfId="0" applyFont="1" applyFill="1" applyBorder="1" applyAlignment="1" applyProtection="1"/>
    <xf numFmtId="0" fontId="42" fillId="17" borderId="0" xfId="0" applyFont="1" applyFill="1" applyBorder="1" applyAlignment="1" applyProtection="1">
      <alignment horizontal="justify" vertical="center"/>
    </xf>
    <xf numFmtId="0" fontId="38" fillId="17" borderId="0" xfId="0" applyFont="1" applyFill="1" applyBorder="1" applyAlignment="1" applyProtection="1">
      <alignment horizontal="justify" vertical="center"/>
    </xf>
    <xf numFmtId="0" fontId="39" fillId="17" borderId="0" xfId="0" applyFont="1" applyFill="1" applyBorder="1" applyAlignment="1" applyProtection="1">
      <alignment horizontal="left" vertical="center"/>
    </xf>
    <xf numFmtId="0" fontId="42" fillId="17" borderId="0" xfId="0" applyFont="1" applyFill="1" applyBorder="1" applyAlignment="1" applyProtection="1">
      <alignment horizontal="center" vertical="center"/>
    </xf>
    <xf numFmtId="0" fontId="38" fillId="17" borderId="0" xfId="0" applyFont="1" applyFill="1" applyBorder="1" applyAlignment="1" applyProtection="1">
      <alignment vertical="center"/>
    </xf>
    <xf numFmtId="3" fontId="39" fillId="17" borderId="0" xfId="0" applyNumberFormat="1" applyFont="1" applyFill="1" applyBorder="1" applyAlignment="1" applyProtection="1"/>
    <xf numFmtId="0" fontId="13" fillId="6" borderId="19" xfId="0" applyFont="1" applyFill="1" applyBorder="1" applyAlignment="1" applyProtection="1">
      <alignment vertical="center" wrapText="1"/>
    </xf>
    <xf numFmtId="0" fontId="13" fillId="6" borderId="20" xfId="0" applyFont="1" applyFill="1" applyBorder="1" applyAlignment="1" applyProtection="1">
      <alignment vertical="center" wrapText="1"/>
    </xf>
    <xf numFmtId="0" fontId="21" fillId="6" borderId="3" xfId="0" applyFont="1" applyFill="1" applyBorder="1" applyAlignment="1" applyProtection="1">
      <alignment horizontal="center" vertical="center" wrapText="1"/>
    </xf>
    <xf numFmtId="0" fontId="21" fillId="6" borderId="14" xfId="0" applyFont="1" applyFill="1" applyBorder="1" applyAlignment="1" applyProtection="1">
      <alignment horizontal="center" vertical="center" wrapText="1"/>
    </xf>
    <xf numFmtId="0" fontId="12" fillId="13" borderId="3" xfId="2" applyFont="1" applyFill="1" applyBorder="1" applyAlignment="1" applyProtection="1">
      <alignment horizontal="center" vertical="center" wrapText="1"/>
    </xf>
    <xf numFmtId="0" fontId="12" fillId="13" borderId="14" xfId="2" applyFont="1" applyFill="1" applyBorder="1" applyAlignment="1" applyProtection="1">
      <alignment horizontal="center" vertical="center" wrapText="1"/>
    </xf>
    <xf numFmtId="0" fontId="3" fillId="3" borderId="14"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13" fillId="6" borderId="18" xfId="0" applyFont="1" applyFill="1" applyBorder="1" applyAlignment="1" applyProtection="1">
      <alignment horizontal="center" vertical="center" wrapText="1"/>
    </xf>
    <xf numFmtId="0" fontId="13" fillId="6" borderId="19" xfId="0" applyFont="1" applyFill="1" applyBorder="1" applyAlignment="1" applyProtection="1">
      <alignment horizontal="center" vertical="center" wrapText="1"/>
    </xf>
    <xf numFmtId="0" fontId="25" fillId="13" borderId="3" xfId="2" applyFont="1" applyFill="1" applyBorder="1" applyAlignment="1" applyProtection="1">
      <alignment horizontal="center" vertical="center" wrapText="1"/>
    </xf>
    <xf numFmtId="0" fontId="25" fillId="13" borderId="14" xfId="2" applyFont="1" applyFill="1" applyBorder="1" applyAlignment="1" applyProtection="1">
      <alignment horizontal="center" vertical="center" wrapText="1"/>
    </xf>
    <xf numFmtId="0" fontId="8" fillId="6" borderId="11" xfId="2" applyFont="1" applyFill="1" applyBorder="1" applyAlignment="1" applyProtection="1">
      <alignment horizontal="center" vertical="center" wrapText="1"/>
    </xf>
    <xf numFmtId="0" fontId="8" fillId="6" borderId="13" xfId="2" applyFont="1" applyFill="1" applyBorder="1" applyAlignment="1" applyProtection="1">
      <alignment horizontal="center" vertical="center" wrapText="1"/>
    </xf>
    <xf numFmtId="15" fontId="8" fillId="6" borderId="8" xfId="0" applyNumberFormat="1" applyFont="1" applyFill="1" applyBorder="1" applyAlignment="1" applyProtection="1">
      <alignment horizontal="center" vertical="center" wrapText="1"/>
    </xf>
    <xf numFmtId="15" fontId="8" fillId="6" borderId="9" xfId="0" applyNumberFormat="1" applyFont="1" applyFill="1" applyBorder="1" applyAlignment="1" applyProtection="1">
      <alignment horizontal="center" vertical="center" wrapText="1"/>
    </xf>
    <xf numFmtId="15" fontId="8" fillId="6" borderId="10" xfId="0" applyNumberFormat="1"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22" fillId="6" borderId="5" xfId="3" applyFont="1" applyFill="1" applyBorder="1" applyAlignment="1" applyProtection="1">
      <alignment horizontal="center" vertical="center" wrapText="1"/>
    </xf>
    <xf numFmtId="0" fontId="22" fillId="6" borderId="0" xfId="3" applyFont="1" applyFill="1" applyBorder="1" applyAlignment="1" applyProtection="1">
      <alignment horizontal="center" vertical="center" wrapText="1"/>
    </xf>
    <xf numFmtId="0" fontId="22" fillId="6" borderId="12" xfId="3"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3"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8" fillId="6" borderId="3" xfId="2" applyFont="1" applyFill="1" applyBorder="1" applyAlignment="1" applyProtection="1">
      <alignment horizontal="center" vertical="center" wrapText="1"/>
    </xf>
    <xf numFmtId="0" fontId="12" fillId="13" borderId="3" xfId="2" applyFont="1" applyFill="1" applyBorder="1" applyAlignment="1" applyProtection="1">
      <alignment horizontal="center" vertical="center" wrapText="1"/>
    </xf>
    <xf numFmtId="0" fontId="23" fillId="6" borderId="15" xfId="0" applyFont="1" applyFill="1" applyBorder="1" applyAlignment="1" applyProtection="1">
      <alignment horizontal="center" vertical="center" wrapText="1"/>
    </xf>
    <xf numFmtId="0" fontId="23" fillId="6" borderId="16"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1" fillId="6" borderId="3" xfId="0" applyFont="1" applyFill="1" applyBorder="1" applyAlignment="1" applyProtection="1">
      <alignment horizontal="center" vertical="center" wrapText="1"/>
    </xf>
    <xf numFmtId="0" fontId="21" fillId="6" borderId="14"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8" fillId="6" borderId="17" xfId="0" applyFont="1" applyFill="1" applyBorder="1" applyAlignment="1" applyProtection="1">
      <alignment horizontal="center" vertical="center" wrapText="1"/>
    </xf>
    <xf numFmtId="0" fontId="12" fillId="13" borderId="22" xfId="2" applyFont="1" applyFill="1" applyBorder="1" applyAlignment="1" applyProtection="1">
      <alignment horizontal="center" vertical="center" wrapText="1"/>
    </xf>
    <xf numFmtId="0" fontId="12" fillId="13" borderId="14" xfId="2" applyFont="1" applyFill="1" applyBorder="1" applyAlignment="1" applyProtection="1">
      <alignment horizontal="center" vertical="center" wrapText="1"/>
    </xf>
    <xf numFmtId="0" fontId="12" fillId="13" borderId="23" xfId="2" applyFont="1" applyFill="1" applyBorder="1" applyAlignment="1" applyProtection="1">
      <alignment horizontal="center" vertical="center" wrapText="1"/>
    </xf>
    <xf numFmtId="0" fontId="8" fillId="6" borderId="14" xfId="2" applyFont="1" applyFill="1" applyBorder="1" applyAlignment="1" applyProtection="1">
      <alignment horizontal="center" vertical="center" wrapText="1"/>
    </xf>
    <xf numFmtId="0" fontId="8" fillId="6" borderId="7" xfId="2"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6" xfId="2"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10" fillId="8" borderId="14" xfId="2" applyFont="1" applyFill="1" applyBorder="1" applyAlignment="1" applyProtection="1">
      <alignment horizontal="left" vertical="center" wrapText="1"/>
    </xf>
    <xf numFmtId="0" fontId="18" fillId="8" borderId="11" xfId="2" applyFont="1" applyFill="1" applyBorder="1" applyAlignment="1" applyProtection="1">
      <alignment horizontal="left" vertical="center" wrapText="1"/>
    </xf>
    <xf numFmtId="0" fontId="18" fillId="8" borderId="3" xfId="2" applyFont="1" applyFill="1" applyBorder="1" applyAlignment="1" applyProtection="1">
      <alignment horizontal="left" vertical="center" wrapText="1"/>
    </xf>
    <xf numFmtId="0" fontId="10" fillId="8" borderId="3" xfId="2" applyFont="1" applyFill="1" applyBorder="1" applyAlignment="1" applyProtection="1">
      <alignment horizontal="left" vertical="center" wrapText="1"/>
    </xf>
    <xf numFmtId="0" fontId="28" fillId="5" borderId="3" xfId="2" applyFont="1" applyFill="1" applyBorder="1" applyAlignment="1" applyProtection="1">
      <alignment horizontal="left" vertical="center" wrapText="1"/>
    </xf>
    <xf numFmtId="0" fontId="29" fillId="5" borderId="3" xfId="2" applyFont="1" applyFill="1" applyBorder="1" applyAlignment="1" applyProtection="1">
      <alignment horizontal="left" vertical="center" wrapText="1"/>
    </xf>
    <xf numFmtId="0" fontId="10" fillId="5" borderId="3" xfId="2" applyFont="1" applyFill="1" applyBorder="1" applyAlignment="1" applyProtection="1">
      <alignment horizontal="left" vertical="center" wrapText="1"/>
    </xf>
    <xf numFmtId="0" fontId="28" fillId="5" borderId="11" xfId="2" applyFont="1" applyFill="1" applyBorder="1" applyAlignment="1" applyProtection="1">
      <alignment horizontal="left" vertical="center" wrapText="1"/>
    </xf>
    <xf numFmtId="0" fontId="29" fillId="5" borderId="11" xfId="2" applyFont="1" applyFill="1" applyBorder="1" applyAlignment="1" applyProtection="1">
      <alignment horizontal="left" vertical="center" wrapText="1"/>
    </xf>
    <xf numFmtId="0" fontId="10" fillId="8" borderId="13" xfId="2" applyFont="1" applyFill="1" applyBorder="1" applyAlignment="1" applyProtection="1">
      <alignment horizontal="left" vertical="center" wrapText="1"/>
    </xf>
    <xf numFmtId="0" fontId="10" fillId="8" borderId="11" xfId="2" applyFont="1" applyFill="1" applyBorder="1" applyAlignment="1" applyProtection="1">
      <alignment horizontal="left" vertical="center" wrapText="1"/>
    </xf>
    <xf numFmtId="0" fontId="18" fillId="6" borderId="3" xfId="0" applyFont="1" applyFill="1" applyBorder="1" applyAlignment="1" applyProtection="1">
      <alignment horizontal="center" vertical="center" wrapText="1"/>
    </xf>
    <xf numFmtId="0" fontId="9" fillId="10" borderId="11" xfId="0" applyFont="1" applyFill="1" applyBorder="1" applyAlignment="1" applyProtection="1">
      <alignment horizontal="center" vertical="center" wrapText="1"/>
    </xf>
    <xf numFmtId="0" fontId="9" fillId="10" borderId="3" xfId="0" applyFont="1" applyFill="1" applyBorder="1" applyAlignment="1" applyProtection="1">
      <alignment horizontal="center" vertical="center" wrapText="1"/>
    </xf>
    <xf numFmtId="0" fontId="30" fillId="5" borderId="11" xfId="2" applyFont="1" applyFill="1" applyBorder="1" applyAlignment="1" applyProtection="1">
      <alignment horizontal="left" vertical="center" wrapText="1"/>
    </xf>
    <xf numFmtId="0" fontId="30" fillId="5" borderId="3" xfId="2" applyFont="1" applyFill="1" applyBorder="1" applyAlignment="1" applyProtection="1">
      <alignment horizontal="left" vertical="center" wrapText="1"/>
    </xf>
    <xf numFmtId="0" fontId="17" fillId="9" borderId="6" xfId="0" applyFont="1" applyFill="1" applyBorder="1" applyAlignment="1" applyProtection="1">
      <alignment horizontal="center"/>
    </xf>
    <xf numFmtId="0" fontId="17" fillId="9" borderId="7" xfId="0" applyFont="1" applyFill="1" applyBorder="1" applyAlignment="1" applyProtection="1">
      <alignment horizontal="center"/>
    </xf>
    <xf numFmtId="0" fontId="17" fillId="9" borderId="21" xfId="0" applyFont="1" applyFill="1" applyBorder="1" applyAlignment="1" applyProtection="1">
      <alignment horizontal="center"/>
    </xf>
    <xf numFmtId="0" fontId="17" fillId="9" borderId="24" xfId="0" applyFont="1" applyFill="1" applyBorder="1" applyAlignment="1" applyProtection="1">
      <alignment horizontal="center"/>
    </xf>
    <xf numFmtId="0" fontId="17" fillId="9" borderId="9" xfId="0" applyFont="1" applyFill="1" applyBorder="1" applyAlignment="1" applyProtection="1">
      <alignment horizontal="center"/>
    </xf>
    <xf numFmtId="0" fontId="17" fillId="9" borderId="10" xfId="0" applyFont="1" applyFill="1" applyBorder="1" applyAlignment="1" applyProtection="1">
      <alignment horizontal="center"/>
    </xf>
    <xf numFmtId="0" fontId="11" fillId="10" borderId="11" xfId="0" applyFont="1" applyFill="1" applyBorder="1" applyAlignment="1" applyProtection="1">
      <alignment horizontal="center" vertical="center"/>
    </xf>
    <xf numFmtId="0" fontId="11" fillId="10" borderId="3" xfId="0" applyFont="1" applyFill="1" applyBorder="1" applyAlignment="1" applyProtection="1">
      <alignment horizontal="center" vertical="center"/>
    </xf>
    <xf numFmtId="0" fontId="9" fillId="10" borderId="13" xfId="0" applyFont="1" applyFill="1" applyBorder="1" applyAlignment="1" applyProtection="1">
      <alignment horizontal="center" vertical="center" wrapText="1"/>
    </xf>
    <xf numFmtId="0" fontId="9" fillId="10" borderId="14" xfId="0" applyFont="1" applyFill="1" applyBorder="1" applyAlignment="1" applyProtection="1">
      <alignment horizontal="center" vertical="center" wrapText="1"/>
    </xf>
    <xf numFmtId="0" fontId="11" fillId="10" borderId="11"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11" xfId="0" applyNumberFormat="1" applyFont="1" applyFill="1" applyBorder="1" applyAlignment="1" applyProtection="1">
      <alignment horizontal="center" vertical="center" wrapText="1" readingOrder="1"/>
    </xf>
    <xf numFmtId="0" fontId="18" fillId="6" borderId="11" xfId="0" applyFont="1" applyFill="1" applyBorder="1" applyAlignment="1" applyProtection="1">
      <alignment horizontal="center" vertical="center" wrapText="1"/>
    </xf>
    <xf numFmtId="0" fontId="9" fillId="11" borderId="3" xfId="0" applyFont="1" applyFill="1" applyBorder="1" applyAlignment="1" applyProtection="1">
      <alignment horizontal="center" vertical="center" wrapText="1"/>
    </xf>
    <xf numFmtId="0" fontId="9" fillId="11" borderId="14" xfId="0" applyFont="1" applyFill="1" applyBorder="1" applyAlignment="1" applyProtection="1">
      <alignment horizontal="center" vertical="center" wrapText="1"/>
    </xf>
    <xf numFmtId="0" fontId="9" fillId="11" borderId="11" xfId="0" applyFont="1" applyFill="1" applyBorder="1" applyAlignment="1" applyProtection="1">
      <alignment horizontal="center" vertical="center" wrapText="1"/>
    </xf>
    <xf numFmtId="0" fontId="9" fillId="11" borderId="13" xfId="0" applyFont="1" applyFill="1" applyBorder="1" applyAlignment="1" applyProtection="1">
      <alignment horizontal="center" vertical="center" wrapText="1"/>
    </xf>
    <xf numFmtId="0" fontId="0" fillId="0" borderId="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166" fontId="0" fillId="0" borderId="3" xfId="0" applyNumberFormat="1" applyBorder="1" applyAlignment="1" applyProtection="1">
      <alignment horizontal="center" vertical="center"/>
      <protection locked="0"/>
    </xf>
    <xf numFmtId="166" fontId="0" fillId="0" borderId="22"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8" fillId="6" borderId="4" xfId="0" applyFont="1" applyFill="1" applyBorder="1" applyAlignment="1" applyProtection="1">
      <alignment horizontal="center" vertical="center"/>
    </xf>
    <xf numFmtId="0" fontId="18" fillId="6" borderId="0" xfId="0" applyFont="1" applyFill="1" applyBorder="1" applyAlignment="1" applyProtection="1">
      <alignment horizontal="center" vertical="center"/>
    </xf>
    <xf numFmtId="0" fontId="3" fillId="3" borderId="35"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21" xfId="0" applyFont="1" applyFill="1" applyBorder="1" applyAlignment="1" applyProtection="1">
      <alignment horizontal="left" vertical="center" wrapText="1"/>
      <protection locked="0"/>
    </xf>
    <xf numFmtId="0" fontId="18" fillId="6" borderId="6" xfId="0" applyFont="1" applyFill="1" applyBorder="1" applyAlignment="1" applyProtection="1">
      <alignment horizontal="center" vertical="center"/>
    </xf>
    <xf numFmtId="0" fontId="18" fillId="6" borderId="7" xfId="0" applyFont="1" applyFill="1" applyBorder="1" applyAlignment="1" applyProtection="1">
      <alignment horizontal="center" vertical="center"/>
    </xf>
    <xf numFmtId="0" fontId="18" fillId="6" borderId="21" xfId="0" applyFont="1" applyFill="1" applyBorder="1" applyAlignment="1" applyProtection="1">
      <alignment horizontal="center" vertical="center"/>
    </xf>
    <xf numFmtId="0" fontId="21" fillId="6" borderId="22" xfId="0" applyFont="1" applyFill="1" applyBorder="1" applyAlignment="1" applyProtection="1">
      <alignment horizontal="center" vertical="center" wrapText="1"/>
    </xf>
    <xf numFmtId="0" fontId="31" fillId="3" borderId="14" xfId="0" applyFont="1" applyFill="1" applyBorder="1" applyAlignment="1" applyProtection="1">
      <alignment horizontal="left" vertical="center" wrapText="1"/>
      <protection locked="0"/>
    </xf>
    <xf numFmtId="0" fontId="31" fillId="3" borderId="2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26" xfId="0" applyNumberFormat="1" applyFont="1" applyFill="1" applyBorder="1" applyAlignment="1" applyProtection="1">
      <alignment horizontal="left" vertical="center" wrapText="1"/>
      <protection locked="0"/>
    </xf>
    <xf numFmtId="0" fontId="3" fillId="3" borderId="18"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3" fillId="3" borderId="20"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cellXfs>
  <cellStyles count="6">
    <cellStyle name="Lien hypertexte" xfId="3" builtinId="8"/>
    <cellStyle name="Lien hypertexte 2" xfId="4"/>
    <cellStyle name="Milliers" xfId="1" builtinId="3"/>
    <cellStyle name="Monétaire 2" xfId="5"/>
    <cellStyle name="Normal" xfId="0" builtinId="0"/>
    <cellStyle name="Normal 2" xfId="2"/>
  </cellStyles>
  <dxfs count="0"/>
  <tableStyles count="0" defaultTableStyle="TableStyleMedium2" defaultPivotStyle="PivotStyleLight16"/>
  <colors>
    <mruColors>
      <color rgb="FFE2F2F6"/>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123826</xdr:colOff>
      <xdr:row>0</xdr:row>
      <xdr:rowOff>47625</xdr:rowOff>
    </xdr:from>
    <xdr:to>
      <xdr:col>10</xdr:col>
      <xdr:colOff>857250</xdr:colOff>
      <xdr:row>0</xdr:row>
      <xdr:rowOff>1372016</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4776" y="47625"/>
          <a:ext cx="4219574" cy="13243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304800</xdr:colOff>
          <xdr:row>7</xdr:row>
          <xdr:rowOff>274320</xdr:rowOff>
        </xdr:from>
        <xdr:to>
          <xdr:col>3</xdr:col>
          <xdr:colOff>7620</xdr:colOff>
          <xdr:row>9</xdr:row>
          <xdr:rowOff>22860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8</xdr:row>
          <xdr:rowOff>274320</xdr:rowOff>
        </xdr:from>
        <xdr:to>
          <xdr:col>3</xdr:col>
          <xdr:colOff>7620</xdr:colOff>
          <xdr:row>9</xdr:row>
          <xdr:rowOff>304800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xdr:row>
          <xdr:rowOff>480060</xdr:rowOff>
        </xdr:from>
        <xdr:to>
          <xdr:col>3</xdr:col>
          <xdr:colOff>7620</xdr:colOff>
          <xdr:row>10</xdr:row>
          <xdr:rowOff>304800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617220</xdr:rowOff>
        </xdr:from>
        <xdr:to>
          <xdr:col>3</xdr:col>
          <xdr:colOff>7620</xdr:colOff>
          <xdr:row>11</xdr:row>
          <xdr:rowOff>304800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365760</xdr:rowOff>
        </xdr:from>
        <xdr:to>
          <xdr:col>3</xdr:col>
          <xdr:colOff>7620</xdr:colOff>
          <xdr:row>13</xdr:row>
          <xdr:rowOff>22860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274320</xdr:rowOff>
        </xdr:from>
        <xdr:to>
          <xdr:col>3</xdr:col>
          <xdr:colOff>7620</xdr:colOff>
          <xdr:row>13</xdr:row>
          <xdr:rowOff>304800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xdr:row>
          <xdr:rowOff>594360</xdr:rowOff>
        </xdr:from>
        <xdr:to>
          <xdr:col>3</xdr:col>
          <xdr:colOff>7620</xdr:colOff>
          <xdr:row>15</xdr:row>
          <xdr:rowOff>22860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xdr:row>
          <xdr:rowOff>182880</xdr:rowOff>
        </xdr:from>
        <xdr:to>
          <xdr:col>3</xdr:col>
          <xdr:colOff>7620</xdr:colOff>
          <xdr:row>8</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onferencefinanceurs@vaucluse.f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L36"/>
  <sheetViews>
    <sheetView topLeftCell="A17" zoomScaleNormal="100" workbookViewId="0">
      <selection activeCell="I30" sqref="I30"/>
    </sheetView>
  </sheetViews>
  <sheetFormatPr baseColWidth="10" defaultColWidth="11.44140625" defaultRowHeight="14.4" x14ac:dyDescent="0.3"/>
  <cols>
    <col min="1" max="2" width="17.6640625" style="1" customWidth="1"/>
    <col min="3" max="3" width="11.6640625" style="1" customWidth="1"/>
    <col min="4" max="6" width="17.6640625" style="1" customWidth="1"/>
    <col min="7" max="7" width="13.6640625" style="1" customWidth="1"/>
    <col min="8" max="10" width="17.44140625" style="1" customWidth="1"/>
    <col min="11" max="11" width="13.6640625" style="1" customWidth="1"/>
    <col min="12" max="16384" width="11.44140625" style="1"/>
  </cols>
  <sheetData>
    <row r="1" spans="1:11" ht="111" customHeight="1" thickTop="1" thickBot="1" x14ac:dyDescent="0.35">
      <c r="A1" s="148" t="s">
        <v>270</v>
      </c>
      <c r="B1" s="149"/>
      <c r="C1" s="149"/>
      <c r="D1" s="149"/>
      <c r="E1" s="149"/>
      <c r="F1" s="149"/>
      <c r="G1" s="149"/>
      <c r="H1" s="139"/>
      <c r="I1" s="139"/>
      <c r="J1" s="139"/>
      <c r="K1" s="140"/>
    </row>
    <row r="2" spans="1:11" ht="15.6" thickTop="1" thickBot="1" x14ac:dyDescent="0.35"/>
    <row r="3" spans="1:11" ht="42" customHeight="1" thickTop="1" x14ac:dyDescent="0.3">
      <c r="A3" s="163" t="s">
        <v>192</v>
      </c>
      <c r="B3" s="164"/>
      <c r="C3" s="25" t="s">
        <v>145</v>
      </c>
      <c r="D3" s="154" t="s">
        <v>713</v>
      </c>
      <c r="E3" s="155"/>
      <c r="F3" s="155"/>
      <c r="G3" s="155"/>
      <c r="H3" s="155"/>
      <c r="I3" s="155"/>
      <c r="J3" s="155"/>
      <c r="K3" s="156"/>
    </row>
    <row r="4" spans="1:11" ht="57.75" customHeight="1" x14ac:dyDescent="0.3">
      <c r="A4" s="165"/>
      <c r="B4" s="166"/>
      <c r="C4" s="22" t="s">
        <v>6</v>
      </c>
      <c r="D4" s="157" t="s">
        <v>144</v>
      </c>
      <c r="E4" s="158"/>
      <c r="F4" s="158"/>
      <c r="G4" s="158"/>
      <c r="H4" s="158"/>
      <c r="I4" s="158"/>
      <c r="J4" s="158"/>
      <c r="K4" s="159"/>
    </row>
    <row r="5" spans="1:11" ht="24.75" customHeight="1" x14ac:dyDescent="0.3">
      <c r="A5" s="165"/>
      <c r="B5" s="166"/>
      <c r="C5" s="174" t="s">
        <v>7</v>
      </c>
      <c r="D5" s="160" t="s">
        <v>8</v>
      </c>
      <c r="E5" s="161"/>
      <c r="F5" s="161"/>
      <c r="G5" s="161"/>
      <c r="H5" s="161"/>
      <c r="I5" s="161"/>
      <c r="J5" s="161"/>
      <c r="K5" s="162"/>
    </row>
    <row r="6" spans="1:11" ht="34.5" customHeight="1" thickBot="1" x14ac:dyDescent="0.35">
      <c r="A6" s="167"/>
      <c r="B6" s="168"/>
      <c r="C6" s="175"/>
      <c r="D6" s="171" t="s">
        <v>9</v>
      </c>
      <c r="E6" s="172"/>
      <c r="F6" s="172"/>
      <c r="G6" s="172"/>
      <c r="H6" s="172"/>
      <c r="I6" s="172"/>
      <c r="J6" s="172"/>
      <c r="K6" s="173"/>
    </row>
    <row r="7" spans="1:11" ht="15.6" thickTop="1" thickBot="1" x14ac:dyDescent="0.35"/>
    <row r="8" spans="1:11" ht="23.1" customHeight="1" thickTop="1" x14ac:dyDescent="0.3">
      <c r="A8" s="163" t="s">
        <v>10</v>
      </c>
      <c r="B8" s="164"/>
      <c r="C8" s="26"/>
      <c r="D8" s="189" t="s">
        <v>196</v>
      </c>
      <c r="E8" s="190"/>
      <c r="F8" s="190"/>
      <c r="G8" s="190"/>
      <c r="H8" s="190"/>
      <c r="I8" s="190"/>
      <c r="J8" s="190"/>
      <c r="K8" s="191"/>
    </row>
    <row r="9" spans="1:11" ht="23.1" customHeight="1" x14ac:dyDescent="0.3">
      <c r="A9" s="165"/>
      <c r="B9" s="166"/>
      <c r="C9" s="18"/>
      <c r="D9" s="157" t="s">
        <v>197</v>
      </c>
      <c r="E9" s="158"/>
      <c r="F9" s="158"/>
      <c r="G9" s="158"/>
      <c r="H9" s="158"/>
      <c r="I9" s="158"/>
      <c r="J9" s="158"/>
      <c r="K9" s="159"/>
    </row>
    <row r="10" spans="1:11" ht="38.25" customHeight="1" x14ac:dyDescent="0.3">
      <c r="A10" s="165"/>
      <c r="B10" s="166"/>
      <c r="C10" s="18"/>
      <c r="D10" s="157" t="s">
        <v>198</v>
      </c>
      <c r="E10" s="158"/>
      <c r="F10" s="158"/>
      <c r="G10" s="158"/>
      <c r="H10" s="158"/>
      <c r="I10" s="158"/>
      <c r="J10" s="158"/>
      <c r="K10" s="159"/>
    </row>
    <row r="11" spans="1:11" ht="49.5" customHeight="1" x14ac:dyDescent="0.3">
      <c r="A11" s="165"/>
      <c r="B11" s="166"/>
      <c r="C11" s="18"/>
      <c r="D11" s="157" t="s">
        <v>262</v>
      </c>
      <c r="E11" s="158"/>
      <c r="F11" s="158"/>
      <c r="G11" s="158"/>
      <c r="H11" s="158"/>
      <c r="I11" s="158"/>
      <c r="J11" s="158"/>
      <c r="K11" s="159"/>
    </row>
    <row r="12" spans="1:11" ht="29.25" customHeight="1" x14ac:dyDescent="0.3">
      <c r="A12" s="165"/>
      <c r="B12" s="166"/>
      <c r="C12" s="19"/>
      <c r="D12" s="157" t="s">
        <v>199</v>
      </c>
      <c r="E12" s="158"/>
      <c r="F12" s="158"/>
      <c r="G12" s="158"/>
      <c r="H12" s="158"/>
      <c r="I12" s="158"/>
      <c r="J12" s="158"/>
      <c r="K12" s="159"/>
    </row>
    <row r="13" spans="1:11" ht="23.1" customHeight="1" x14ac:dyDescent="0.3">
      <c r="A13" s="165"/>
      <c r="B13" s="166"/>
      <c r="C13" s="18"/>
      <c r="D13" s="157" t="s">
        <v>200</v>
      </c>
      <c r="E13" s="158"/>
      <c r="F13" s="158"/>
      <c r="G13" s="158"/>
      <c r="H13" s="158"/>
      <c r="I13" s="158"/>
      <c r="J13" s="158"/>
      <c r="K13" s="159"/>
    </row>
    <row r="14" spans="1:11" ht="47.25" customHeight="1" x14ac:dyDescent="0.3">
      <c r="A14" s="165"/>
      <c r="B14" s="166"/>
      <c r="C14" s="18"/>
      <c r="D14" s="157" t="s">
        <v>201</v>
      </c>
      <c r="E14" s="158"/>
      <c r="F14" s="158"/>
      <c r="G14" s="158"/>
      <c r="H14" s="158"/>
      <c r="I14" s="158"/>
      <c r="J14" s="158"/>
      <c r="K14" s="159"/>
    </row>
    <row r="15" spans="1:11" ht="23.1" customHeight="1" thickBot="1" x14ac:dyDescent="0.35">
      <c r="A15" s="167"/>
      <c r="B15" s="168"/>
      <c r="C15" s="27"/>
      <c r="D15" s="176" t="s">
        <v>202</v>
      </c>
      <c r="E15" s="177"/>
      <c r="F15" s="177"/>
      <c r="G15" s="177"/>
      <c r="H15" s="177"/>
      <c r="I15" s="177"/>
      <c r="J15" s="177"/>
      <c r="K15" s="178"/>
    </row>
    <row r="16" spans="1:11" ht="15.6" thickTop="1" thickBot="1" x14ac:dyDescent="0.35"/>
    <row r="17" spans="1:12" ht="18" thickTop="1" x14ac:dyDescent="0.3">
      <c r="A17" s="184" t="s">
        <v>136</v>
      </c>
      <c r="B17" s="185"/>
      <c r="C17" s="185"/>
      <c r="D17" s="185"/>
      <c r="E17" s="185"/>
      <c r="F17" s="185"/>
      <c r="G17" s="185"/>
      <c r="H17" s="185"/>
      <c r="I17" s="185"/>
      <c r="J17" s="185"/>
      <c r="K17" s="186"/>
    </row>
    <row r="18" spans="1:12" ht="29.25" customHeight="1" x14ac:dyDescent="0.3">
      <c r="A18" s="152" t="s">
        <v>2</v>
      </c>
      <c r="B18" s="169"/>
      <c r="C18" s="170" t="str">
        <f>IF(GENERALITES!D2="","",GENERALITES!D2)</f>
        <v/>
      </c>
      <c r="D18" s="170"/>
      <c r="E18" s="170"/>
      <c r="F18" s="21" t="s">
        <v>5</v>
      </c>
      <c r="G18" s="170" t="str">
        <f>IF(GENERALITES!D3="","",GENERALITES!D3)</f>
        <v/>
      </c>
      <c r="H18" s="170"/>
      <c r="I18" s="170"/>
      <c r="J18" s="170"/>
      <c r="K18" s="179"/>
    </row>
    <row r="19" spans="1:12" ht="29.25" customHeight="1" x14ac:dyDescent="0.3">
      <c r="A19" s="152" t="s">
        <v>11</v>
      </c>
      <c r="B19" s="169"/>
      <c r="C19" s="170" t="str">
        <f>IF(GENERALITES!D4="","",GENERALITES!D4)</f>
        <v/>
      </c>
      <c r="D19" s="170"/>
      <c r="E19" s="170"/>
      <c r="F19" s="21" t="s">
        <v>3</v>
      </c>
      <c r="G19" s="170" t="str">
        <f>IF(GENERALITES!D5="","",GENERALITES!D5)</f>
        <v/>
      </c>
      <c r="H19" s="170"/>
      <c r="I19" s="170"/>
      <c r="J19" s="170"/>
      <c r="K19" s="179"/>
    </row>
    <row r="20" spans="1:12" s="2" customFormat="1" ht="29.25" customHeight="1" thickBot="1" x14ac:dyDescent="0.35">
      <c r="A20" s="153" t="s">
        <v>142</v>
      </c>
      <c r="B20" s="182"/>
      <c r="C20" s="180" t="str">
        <f>IF(GENERALITES!D10="","",GENERALITES!D10)</f>
        <v/>
      </c>
      <c r="D20" s="180"/>
      <c r="E20" s="180"/>
      <c r="F20" s="180"/>
      <c r="G20" s="180"/>
      <c r="H20" s="180"/>
      <c r="I20" s="180"/>
      <c r="J20" s="180"/>
      <c r="K20" s="181"/>
    </row>
    <row r="21" spans="1:12" ht="15.6" thickTop="1" thickBot="1" x14ac:dyDescent="0.35"/>
    <row r="22" spans="1:12" ht="19.5" customHeight="1" thickTop="1" x14ac:dyDescent="0.3">
      <c r="A22" s="188"/>
      <c r="B22" s="183" t="s">
        <v>137</v>
      </c>
      <c r="C22" s="183" t="s">
        <v>138</v>
      </c>
      <c r="D22" s="183"/>
      <c r="E22" s="183"/>
      <c r="F22" s="183" t="s">
        <v>257</v>
      </c>
      <c r="G22" s="164" t="s">
        <v>139</v>
      </c>
      <c r="H22" s="164" t="s">
        <v>140</v>
      </c>
      <c r="I22" s="164"/>
      <c r="J22" s="164"/>
      <c r="K22" s="187"/>
    </row>
    <row r="23" spans="1:12" ht="27" customHeight="1" x14ac:dyDescent="0.3">
      <c r="A23" s="152"/>
      <c r="B23" s="169"/>
      <c r="C23" s="169"/>
      <c r="D23" s="169"/>
      <c r="E23" s="169"/>
      <c r="F23" s="169"/>
      <c r="G23" s="166"/>
      <c r="H23" s="20">
        <v>2021</v>
      </c>
      <c r="I23" s="20">
        <v>2022</v>
      </c>
      <c r="J23" s="20">
        <v>2023</v>
      </c>
      <c r="K23" s="28" t="s">
        <v>141</v>
      </c>
    </row>
    <row r="24" spans="1:12" ht="57" customHeight="1" x14ac:dyDescent="0.3">
      <c r="A24" s="152" t="s">
        <v>1</v>
      </c>
      <c r="B24" s="13">
        <v>1</v>
      </c>
      <c r="C24" s="150" t="str">
        <f>IF('Projet 1'!$B$3="","",'Projet 1'!$B$3)</f>
        <v/>
      </c>
      <c r="D24" s="150"/>
      <c r="E24" s="150"/>
      <c r="F24" s="81" t="str">
        <f>IF('Projet 1'!$B$8="","",'Projet 1'!$B$8)</f>
        <v/>
      </c>
      <c r="G24" s="81" t="str">
        <f>IF('Projet 1'!$B$7="","",'Projet 1'!$B$7)</f>
        <v/>
      </c>
      <c r="H24" s="14" t="str">
        <f>IF('Projet 1'!$B$56=0,"",'Projet 1'!$B$56)</f>
        <v/>
      </c>
      <c r="I24" s="14" t="str">
        <f>IF(SUM('Projet 1'!$C$56+'Projet 1'!$D$56)=0,"",SUM('Projet 1'!$C$56+'Projet 1'!$D$56))</f>
        <v/>
      </c>
      <c r="J24" s="14" t="str">
        <f>IF('Projet 1'!$E$56=0,"",'Projet 1'!$E$56)</f>
        <v/>
      </c>
      <c r="K24" s="29" t="str">
        <f>IF(SUM(H24:J24)=0,"",SUM(H24:J24))</f>
        <v/>
      </c>
      <c r="L24" s="4"/>
    </row>
    <row r="25" spans="1:12" ht="57" customHeight="1" x14ac:dyDescent="0.3">
      <c r="A25" s="152"/>
      <c r="B25" s="13">
        <v>2</v>
      </c>
      <c r="C25" s="150" t="str">
        <f>IF('Projet 2'!$B$3="","",'Projet 2'!$B$3)</f>
        <v/>
      </c>
      <c r="D25" s="150"/>
      <c r="E25" s="150"/>
      <c r="F25" s="143" t="str">
        <f>IF('Projet 2'!$B$8="","",'Projet 2'!$B$8)</f>
        <v/>
      </c>
      <c r="G25" s="143" t="str">
        <f>IF('Projet 2'!$B$7="","",'Projet 2'!$B$7)</f>
        <v/>
      </c>
      <c r="H25" s="14" t="str">
        <f>IF('Projet 2'!$B$56=0,"",'Projet 2'!$B$56)</f>
        <v/>
      </c>
      <c r="I25" s="14" t="str">
        <f>IF(SUM('Projet 2'!$C$56+'Projet 2'!$D$56)=0,"",SUM('Projet 2'!$C$56+'Projet 2'!$D$56))</f>
        <v/>
      </c>
      <c r="J25" s="14" t="str">
        <f>IF('Projet 2'!$E$56=0,"",'Projet 2'!$E$56)</f>
        <v/>
      </c>
      <c r="K25" s="29" t="str">
        <f t="shared" ref="K25:K32" si="0">IF(SUM(H25:J25)=0,"",SUM(H25:J25))</f>
        <v/>
      </c>
      <c r="L25" s="4"/>
    </row>
    <row r="26" spans="1:12" ht="57" customHeight="1" x14ac:dyDescent="0.3">
      <c r="A26" s="152"/>
      <c r="B26" s="13">
        <v>3</v>
      </c>
      <c r="C26" s="150" t="str">
        <f>IF('Projet 3'!$B$3="","",'Projet 3'!$B$3)</f>
        <v/>
      </c>
      <c r="D26" s="150"/>
      <c r="E26" s="150"/>
      <c r="F26" s="143" t="str">
        <f>IF('Projet 3'!$B$8="","",'Projet 3'!$B$8)</f>
        <v/>
      </c>
      <c r="G26" s="143" t="str">
        <f>IF('Projet 3'!$B$7="","",'Projet 3'!$B$7)</f>
        <v/>
      </c>
      <c r="H26" s="14" t="str">
        <f>IF('Projet 3'!$B$56=0,"",'Projet 3'!$B$56)</f>
        <v/>
      </c>
      <c r="I26" s="14" t="str">
        <f>IF(SUM('Projet 3'!$C$56+'Projet 3'!$D$56)=0,"",SUM('Projet 3'!$C$56+'Projet 3'!$D$56))</f>
        <v/>
      </c>
      <c r="J26" s="14" t="str">
        <f>IF('Projet 3'!$E$56=0,"",'Projet 3'!$E$56)</f>
        <v/>
      </c>
      <c r="K26" s="29" t="str">
        <f t="shared" si="0"/>
        <v/>
      </c>
      <c r="L26" s="4"/>
    </row>
    <row r="27" spans="1:12" ht="57" customHeight="1" x14ac:dyDescent="0.3">
      <c r="A27" s="152"/>
      <c r="B27" s="13">
        <v>4</v>
      </c>
      <c r="C27" s="150" t="str">
        <f>IF('Projet 4'!$B$3="","",'Projet 4'!$B$3)</f>
        <v/>
      </c>
      <c r="D27" s="150"/>
      <c r="E27" s="150"/>
      <c r="F27" s="143" t="str">
        <f>IF('Projet 4'!$B$8="","",'Projet 4'!$B$8)</f>
        <v/>
      </c>
      <c r="G27" s="143" t="str">
        <f>IF('Projet 4'!$B$7="","",'Projet 4'!$B$7)</f>
        <v/>
      </c>
      <c r="H27" s="14" t="str">
        <f>IF('Projet 4'!$B$56=0,"",'Projet 4'!$B$56)</f>
        <v/>
      </c>
      <c r="I27" s="14" t="str">
        <f>IF(SUM('Projet 4'!$C$56+'Projet 4'!$D$56)=0,"",SUM('Projet 4'!$C$56+'Projet 4'!$D$56))</f>
        <v/>
      </c>
      <c r="J27" s="14" t="str">
        <f>IF('Projet 4'!$E$56=0,"",'Projet 4'!$E$56)</f>
        <v/>
      </c>
      <c r="K27" s="29" t="str">
        <f t="shared" si="0"/>
        <v/>
      </c>
      <c r="L27" s="4"/>
    </row>
    <row r="28" spans="1:12" ht="57" customHeight="1" x14ac:dyDescent="0.3">
      <c r="A28" s="152"/>
      <c r="B28" s="13">
        <v>5</v>
      </c>
      <c r="C28" s="150" t="str">
        <f>IF('Projet 5'!$B$3="","",'Projet 5'!$B$3)</f>
        <v/>
      </c>
      <c r="D28" s="150"/>
      <c r="E28" s="150"/>
      <c r="F28" s="143" t="str">
        <f>IF('Projet 5'!$B$8="","",'Projet 5'!$B$8)</f>
        <v/>
      </c>
      <c r="G28" s="143" t="str">
        <f>IF('Projet 5'!$B$7="","",'Projet 5'!$B$7)</f>
        <v/>
      </c>
      <c r="H28" s="14" t="str">
        <f>IF('Projet 5'!$B$56=0,"",'Projet 5'!$B$56)</f>
        <v/>
      </c>
      <c r="I28" s="14" t="str">
        <f>IF(SUM('Projet 5'!$C$56+'Projet 5'!$D$56)=0,"",SUM('Projet 5'!$C$56+'Projet 5'!$D$56))</f>
        <v/>
      </c>
      <c r="J28" s="14" t="str">
        <f>IF('Projet 5'!$E$56=0,"",'Projet 5'!$E$56)</f>
        <v/>
      </c>
      <c r="K28" s="29" t="str">
        <f t="shared" si="0"/>
        <v/>
      </c>
      <c r="L28" s="4"/>
    </row>
    <row r="29" spans="1:12" ht="57" customHeight="1" x14ac:dyDescent="0.3">
      <c r="A29" s="152"/>
      <c r="B29" s="13">
        <v>6</v>
      </c>
      <c r="C29" s="150" t="str">
        <f>IF('Projet 6'!$B$3="","",'Projet 6'!$B$3)</f>
        <v/>
      </c>
      <c r="D29" s="150"/>
      <c r="E29" s="150"/>
      <c r="F29" s="143" t="str">
        <f>IF('Projet 6'!$B$8="","",'Projet 6'!$B$8)</f>
        <v/>
      </c>
      <c r="G29" s="143" t="str">
        <f>IF('Projet 6'!$B$7="","",'Projet 6'!$B$7)</f>
        <v/>
      </c>
      <c r="H29" s="14" t="str">
        <f>IF('Projet 6'!$B$56=0,"",'Projet 6'!$B$56)</f>
        <v/>
      </c>
      <c r="I29" s="14" t="str">
        <f>IF(SUM('Projet 6'!$C$56+'Projet 6'!$D$56)=0,"",SUM('Projet 6'!$C$56+'Projet 6'!$D$56))</f>
        <v/>
      </c>
      <c r="J29" s="14" t="str">
        <f>IF('Projet 6'!$E$56=0,"",'Projet 6'!$E$56)</f>
        <v/>
      </c>
      <c r="K29" s="29" t="str">
        <f t="shared" si="0"/>
        <v/>
      </c>
      <c r="L29" s="4"/>
    </row>
    <row r="30" spans="1:12" ht="57" customHeight="1" x14ac:dyDescent="0.3">
      <c r="A30" s="152"/>
      <c r="B30" s="13">
        <v>7</v>
      </c>
      <c r="C30" s="150" t="str">
        <f>IF('Projet 7'!$B$3="","",'Projet 7'!$B$3)</f>
        <v/>
      </c>
      <c r="D30" s="150"/>
      <c r="E30" s="150"/>
      <c r="F30" s="143" t="str">
        <f>IF('Projet 7'!$B$8="","",'Projet 7'!$B$8)</f>
        <v/>
      </c>
      <c r="G30" s="143" t="str">
        <f>IF('Projet 7'!$B$7="","",'Projet 7'!$B$7)</f>
        <v/>
      </c>
      <c r="H30" s="14" t="str">
        <f>IF('Projet 7'!$B$56=0,"",'Projet 7'!$B$56)</f>
        <v/>
      </c>
      <c r="I30" s="14" t="str">
        <f>IF(SUM('Projet 7'!$C$56+'Projet 7'!$D$56)=0,"",SUM('Projet 7'!$C$56+'Projet 7'!$D$56))</f>
        <v/>
      </c>
      <c r="J30" s="14" t="str">
        <f>IF('Projet 7'!$E$56=0,"",'Projet 7'!$E$56)</f>
        <v/>
      </c>
      <c r="K30" s="29" t="str">
        <f t="shared" si="0"/>
        <v/>
      </c>
      <c r="L30" s="4"/>
    </row>
    <row r="31" spans="1:12" ht="57" customHeight="1" x14ac:dyDescent="0.3">
      <c r="A31" s="152"/>
      <c r="B31" s="13">
        <v>8</v>
      </c>
      <c r="C31" s="150" t="str">
        <f>IF('Projet 8'!$B$3="","",'Projet 8'!$B$3)</f>
        <v/>
      </c>
      <c r="D31" s="150"/>
      <c r="E31" s="150"/>
      <c r="F31" s="143" t="str">
        <f>IF('Projet 8'!$B$8="","",'Projet 8'!$B$8)</f>
        <v/>
      </c>
      <c r="G31" s="143" t="str">
        <f>IF('Projet 8'!$B$7="","",'Projet 8'!$B$7)</f>
        <v/>
      </c>
      <c r="H31" s="14" t="str">
        <f>IF('Projet 8'!$B$56=0,"",'Projet 8'!$B$56)</f>
        <v/>
      </c>
      <c r="I31" s="14" t="str">
        <f>IF(SUM('Projet 8'!$C$56+'Projet 8'!$D$56)=0,"",SUM('Projet 8'!$C$56+'Projet 8'!$D$56))</f>
        <v/>
      </c>
      <c r="J31" s="14" t="str">
        <f>IF('Projet 8'!$E$56=0,"",'Projet 8'!$E$56)</f>
        <v/>
      </c>
      <c r="K31" s="29" t="str">
        <f t="shared" si="0"/>
        <v/>
      </c>
      <c r="L31" s="4"/>
    </row>
    <row r="32" spans="1:12" ht="57" customHeight="1" thickBot="1" x14ac:dyDescent="0.35">
      <c r="A32" s="153"/>
      <c r="B32" s="30">
        <v>9</v>
      </c>
      <c r="C32" s="151" t="str">
        <f>IF('Projet 9'!$B$3="","",'Projet 9'!$B$3)</f>
        <v/>
      </c>
      <c r="D32" s="151"/>
      <c r="E32" s="151"/>
      <c r="F32" s="144" t="str">
        <f>IF('Projet 9'!$B$8="","",'Projet 9'!$B$8)</f>
        <v/>
      </c>
      <c r="G32" s="144" t="str">
        <f>IF('Projet 9'!$B$7="","",'Projet 9'!$B$7)</f>
        <v/>
      </c>
      <c r="H32" s="14" t="str">
        <f>IF('Projet 9'!$B$56=0,"",'Projet 9'!$B$56)</f>
        <v/>
      </c>
      <c r="I32" s="14" t="str">
        <f>IF(SUM('Projet 9'!$C$56+'Projet 9'!$D$56)=0,"",SUM('Projet 9'!$C$56+'Projet 9'!$D$56))</f>
        <v/>
      </c>
      <c r="J32" s="14" t="str">
        <f>IF('Projet 9'!$E$56=0,"",'Projet 9'!$E$56)</f>
        <v/>
      </c>
      <c r="K32" s="29" t="str">
        <f t="shared" si="0"/>
        <v/>
      </c>
      <c r="L32" s="4"/>
    </row>
    <row r="33" spans="1:11" ht="36" customHeight="1" thickTop="1" thickBot="1" x14ac:dyDescent="0.35">
      <c r="A33" s="3"/>
      <c r="B33" s="3"/>
      <c r="C33" s="3"/>
      <c r="D33" s="3"/>
      <c r="E33" s="3"/>
      <c r="F33" s="3"/>
      <c r="G33" s="3"/>
      <c r="H33" s="32" t="str">
        <f>IF(SUM(H24:H32)=0,"",SUM(H24:H32))</f>
        <v/>
      </c>
      <c r="I33" s="33" t="str">
        <f t="shared" ref="I33:K33" si="1">IF(SUM(I24:I32)=0,"",SUM(I24:I32))</f>
        <v/>
      </c>
      <c r="J33" s="33" t="str">
        <f t="shared" si="1"/>
        <v/>
      </c>
      <c r="K33" s="31" t="str">
        <f t="shared" si="1"/>
        <v/>
      </c>
    </row>
    <row r="34" spans="1:11" ht="15" thickTop="1" x14ac:dyDescent="0.3">
      <c r="A34" s="3"/>
      <c r="B34" s="3"/>
      <c r="C34" s="3"/>
      <c r="D34" s="3"/>
      <c r="E34" s="3"/>
      <c r="F34" s="3"/>
      <c r="G34" s="3"/>
      <c r="H34" s="3"/>
      <c r="I34" s="3"/>
      <c r="J34" s="3"/>
      <c r="K34" s="3"/>
    </row>
    <row r="35" spans="1:11" x14ac:dyDescent="0.3">
      <c r="A35" s="3"/>
      <c r="B35" s="3"/>
      <c r="C35" s="3"/>
      <c r="D35" s="3"/>
      <c r="E35" s="3"/>
      <c r="F35" s="3"/>
      <c r="G35" s="3"/>
      <c r="I35" s="3"/>
      <c r="J35" s="3"/>
      <c r="K35" s="3"/>
    </row>
    <row r="36" spans="1:11" x14ac:dyDescent="0.3">
      <c r="A36" s="3"/>
      <c r="B36" s="3"/>
      <c r="C36" s="3"/>
      <c r="D36" s="3"/>
      <c r="E36" s="3"/>
      <c r="F36" s="3"/>
      <c r="G36" s="3"/>
      <c r="H36" s="3"/>
      <c r="I36" s="3"/>
      <c r="J36" s="3"/>
      <c r="K36" s="3"/>
    </row>
  </sheetData>
  <sheetProtection algorithmName="SHA-512" hashValue="veQtLf6aslurObfOnCD2tWbFB/UzPem+T9mWPwk6FvrTvXwnFL7hQIfnnplisunka0NOk2M/aKZnejZgUt+Klw==" saltValue="j+GChFNceGbcoQmVPWf/qw==" spinCount="100000" sheet="1" objects="1" scenarios="1" formatCells="0" formatColumns="0" formatRows="0" insertColumns="0" insertRows="0" selectLockedCells="1"/>
  <mergeCells count="41">
    <mergeCell ref="A8:B15"/>
    <mergeCell ref="C28:E28"/>
    <mergeCell ref="A20:B20"/>
    <mergeCell ref="F22:F23"/>
    <mergeCell ref="A17:K17"/>
    <mergeCell ref="C24:E24"/>
    <mergeCell ref="C25:E25"/>
    <mergeCell ref="C26:E26"/>
    <mergeCell ref="C27:E27"/>
    <mergeCell ref="H22:K22"/>
    <mergeCell ref="G22:G23"/>
    <mergeCell ref="C22:E23"/>
    <mergeCell ref="B22:B23"/>
    <mergeCell ref="A22:A23"/>
    <mergeCell ref="D8:K8"/>
    <mergeCell ref="D11:K11"/>
    <mergeCell ref="C5:C6"/>
    <mergeCell ref="C30:E30"/>
    <mergeCell ref="D13:K13"/>
    <mergeCell ref="D14:K14"/>
    <mergeCell ref="D15:K15"/>
    <mergeCell ref="C29:E29"/>
    <mergeCell ref="G18:K18"/>
    <mergeCell ref="G19:K19"/>
    <mergeCell ref="C20:K20"/>
    <mergeCell ref="A1:G1"/>
    <mergeCell ref="C31:E31"/>
    <mergeCell ref="C32:E32"/>
    <mergeCell ref="A24:A32"/>
    <mergeCell ref="D3:K3"/>
    <mergeCell ref="D4:K4"/>
    <mergeCell ref="D5:K5"/>
    <mergeCell ref="A3:B6"/>
    <mergeCell ref="A18:B18"/>
    <mergeCell ref="C18:E18"/>
    <mergeCell ref="A19:B19"/>
    <mergeCell ref="C19:E19"/>
    <mergeCell ref="D6:K6"/>
    <mergeCell ref="D12:K12"/>
    <mergeCell ref="D9:K9"/>
    <mergeCell ref="D10:K10"/>
  </mergeCells>
  <dataValidations disablePrompts="1" count="1">
    <dataValidation type="list" allowBlank="1" showInputMessage="1" showErrorMessage="1" sqref="G21">
      <formula1>"…, Résidence autonomie , SAAD ou SPASAD , CLIC , EHPAD , autre à préciser"</formula1>
    </dataValidation>
  </dataValidations>
  <hyperlinks>
    <hyperlink ref="D5" r:id="rId1"/>
  </hyperlinks>
  <printOptions horizontalCentered="1" verticalCentered="1"/>
  <pageMargins left="0.31496062992126" right="0.31496062992126" top="0.35433070866141703" bottom="0.35433070866141703" header="0.11811023622047198" footer="0.31496062992126"/>
  <pageSetup paperSize="9" scale="54" orientation="portrait" cellComments="atEnd" r:id="rId2"/>
  <headerFooter>
    <oddHeader>&amp;LConférence des Financeurs de la Prévention de la Perte d'Autonomie - Département du Vaucluse
APPEL A INITIATIVES - Année 2020</oddHeader>
    <oddFooter>&amp;RPages : &amp;P/&amp;N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from>
                    <xdr:col>2</xdr:col>
                    <xdr:colOff>304800</xdr:colOff>
                    <xdr:row>7</xdr:row>
                    <xdr:rowOff>274320</xdr:rowOff>
                  </from>
                  <to>
                    <xdr:col>3</xdr:col>
                    <xdr:colOff>7620</xdr:colOff>
                    <xdr:row>9</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304800</xdr:colOff>
                    <xdr:row>8</xdr:row>
                    <xdr:rowOff>274320</xdr:rowOff>
                  </from>
                  <to>
                    <xdr:col>3</xdr:col>
                    <xdr:colOff>7620</xdr:colOff>
                    <xdr:row>9</xdr:row>
                    <xdr:rowOff>304800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304800</xdr:colOff>
                    <xdr:row>9</xdr:row>
                    <xdr:rowOff>480060</xdr:rowOff>
                  </from>
                  <to>
                    <xdr:col>3</xdr:col>
                    <xdr:colOff>7620</xdr:colOff>
                    <xdr:row>10</xdr:row>
                    <xdr:rowOff>304800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304800</xdr:colOff>
                    <xdr:row>10</xdr:row>
                    <xdr:rowOff>617220</xdr:rowOff>
                  </from>
                  <to>
                    <xdr:col>3</xdr:col>
                    <xdr:colOff>7620</xdr:colOff>
                    <xdr:row>11</xdr:row>
                    <xdr:rowOff>304800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304800</xdr:colOff>
                    <xdr:row>11</xdr:row>
                    <xdr:rowOff>365760</xdr:rowOff>
                  </from>
                  <to>
                    <xdr:col>3</xdr:col>
                    <xdr:colOff>7620</xdr:colOff>
                    <xdr:row>13</xdr:row>
                    <xdr:rowOff>22860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304800</xdr:colOff>
                    <xdr:row>12</xdr:row>
                    <xdr:rowOff>274320</xdr:rowOff>
                  </from>
                  <to>
                    <xdr:col>3</xdr:col>
                    <xdr:colOff>7620</xdr:colOff>
                    <xdr:row>13</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304800</xdr:colOff>
                    <xdr:row>13</xdr:row>
                    <xdr:rowOff>594360</xdr:rowOff>
                  </from>
                  <to>
                    <xdr:col>3</xdr:col>
                    <xdr:colOff>7620</xdr:colOff>
                    <xdr:row>15</xdr:row>
                    <xdr:rowOff>22860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304800</xdr:colOff>
                    <xdr:row>6</xdr:row>
                    <xdr:rowOff>182880</xdr:rowOff>
                  </from>
                  <to>
                    <xdr:col>3</xdr:col>
                    <xdr:colOff>7620</xdr:colOff>
                    <xdr:row>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B1" zoomScaleNormal="100" workbookViewId="0">
      <selection activeCell="B5" sqref="B5:H5"/>
    </sheetView>
  </sheetViews>
  <sheetFormatPr baseColWidth="10" defaultColWidth="11.44140625" defaultRowHeight="36.75" customHeight="1" x14ac:dyDescent="0.25"/>
  <cols>
    <col min="1" max="1" width="34.6640625" style="67" customWidth="1"/>
    <col min="2" max="2" width="15" style="57" bestFit="1" customWidth="1"/>
    <col min="3" max="6" width="19" style="57" customWidth="1"/>
    <col min="7" max="8" width="19" style="55" customWidth="1"/>
    <col min="9" max="9" width="11.44140625" style="120"/>
    <col min="10" max="10" width="11.44140625" style="85"/>
    <col min="11" max="11" width="27.6640625" style="125" bestFit="1" customWidth="1"/>
    <col min="12" max="13" width="7.6640625" style="125" bestFit="1" customWidth="1"/>
    <col min="14" max="23" width="10.109375" style="125" customWidth="1"/>
    <col min="24" max="24" width="13.44140625" style="125" customWidth="1"/>
    <col min="25" max="25" width="102.5546875" style="125" bestFit="1" customWidth="1"/>
    <col min="26" max="27" width="11.44140625" style="125"/>
    <col min="28" max="28" width="11.44140625" style="126"/>
    <col min="29" max="32" width="26.44140625" style="126" customWidth="1"/>
    <col min="33" max="38" width="9.5546875" style="126" customWidth="1"/>
    <col min="39" max="56" width="11.44140625" style="126"/>
    <col min="57" max="58" width="11.44140625" style="86"/>
    <col min="59" max="78" width="11.44140625" style="85"/>
    <col min="79" max="80" width="11.44140625" style="87"/>
    <col min="81" max="16384" width="11.44140625" style="55"/>
  </cols>
  <sheetData>
    <row r="1" spans="1:46" ht="16.2" thickTop="1" x14ac:dyDescent="0.25">
      <c r="A1" s="252" t="str">
        <f ca="1">MID(CELL("filename",A1),FIND("]",CELL("filename",A1))+1,32)</f>
        <v>Projet 8</v>
      </c>
      <c r="B1" s="253"/>
      <c r="C1" s="253"/>
      <c r="D1" s="253"/>
      <c r="E1" s="253"/>
      <c r="F1" s="253"/>
      <c r="G1" s="253"/>
      <c r="H1" s="254"/>
      <c r="K1" s="125" t="s">
        <v>357</v>
      </c>
      <c r="L1" s="125" t="s">
        <v>358</v>
      </c>
      <c r="M1" s="125" t="s">
        <v>18</v>
      </c>
      <c r="N1" s="125" t="s">
        <v>359</v>
      </c>
      <c r="O1" s="125" t="s">
        <v>360</v>
      </c>
      <c r="P1" s="125" t="s">
        <v>361</v>
      </c>
      <c r="Q1" s="125" t="s">
        <v>362</v>
      </c>
      <c r="R1" s="125" t="s">
        <v>363</v>
      </c>
      <c r="S1" s="125" t="s">
        <v>364</v>
      </c>
      <c r="U1" s="125" t="s">
        <v>349</v>
      </c>
      <c r="V1" s="125" t="s">
        <v>365</v>
      </c>
      <c r="X1" s="125" t="s">
        <v>354</v>
      </c>
      <c r="Y1" s="125" t="s">
        <v>366</v>
      </c>
      <c r="AB1" s="126" t="s">
        <v>4</v>
      </c>
      <c r="AC1" s="126" t="s">
        <v>153</v>
      </c>
      <c r="AD1" s="126" t="s">
        <v>238</v>
      </c>
      <c r="AE1" s="126" t="s">
        <v>160</v>
      </c>
      <c r="AF1" s="126" t="s">
        <v>161</v>
      </c>
      <c r="AI1" s="127" t="s">
        <v>338</v>
      </c>
      <c r="AJ1" s="127" t="s">
        <v>339</v>
      </c>
      <c r="AK1" s="127" t="s">
        <v>340</v>
      </c>
      <c r="AL1" s="127" t="s">
        <v>341</v>
      </c>
      <c r="AM1" s="127" t="s">
        <v>342</v>
      </c>
      <c r="AO1" s="126" t="s">
        <v>326</v>
      </c>
      <c r="AP1" s="126" t="s">
        <v>327</v>
      </c>
      <c r="AQ1" s="126" t="s">
        <v>328</v>
      </c>
      <c r="AR1" s="126" t="s">
        <v>329</v>
      </c>
      <c r="AS1" s="126" t="s">
        <v>330</v>
      </c>
      <c r="AT1" s="126" t="s">
        <v>331</v>
      </c>
    </row>
    <row r="2" spans="1:46" ht="36.75" customHeight="1" x14ac:dyDescent="0.25">
      <c r="A2" s="52" t="s">
        <v>191</v>
      </c>
      <c r="B2" s="174" t="str">
        <f>IF(GENERALITES!D2="","",GENERALITES!D2)</f>
        <v/>
      </c>
      <c r="C2" s="174"/>
      <c r="D2" s="174"/>
      <c r="E2" s="174"/>
      <c r="F2" s="174"/>
      <c r="G2" s="174"/>
      <c r="H2" s="255"/>
      <c r="K2" s="125" t="s">
        <v>367</v>
      </c>
      <c r="L2" s="128">
        <v>84007</v>
      </c>
      <c r="M2" s="128" t="s">
        <v>368</v>
      </c>
      <c r="N2" s="128" t="s">
        <v>369</v>
      </c>
      <c r="O2" s="125" t="s">
        <v>367</v>
      </c>
      <c r="P2" s="128" t="s">
        <v>370</v>
      </c>
      <c r="Q2" s="128">
        <v>64.91</v>
      </c>
      <c r="R2" s="128" t="s">
        <v>371</v>
      </c>
      <c r="S2" s="129">
        <v>1416</v>
      </c>
      <c r="U2" s="125" t="s">
        <v>372</v>
      </c>
      <c r="V2" s="125" t="s">
        <v>373</v>
      </c>
      <c r="W2" s="125">
        <v>1</v>
      </c>
      <c r="X2" s="125" t="s">
        <v>374</v>
      </c>
      <c r="Y2" s="125" t="s">
        <v>375</v>
      </c>
      <c r="Z2" s="125" t="s">
        <v>376</v>
      </c>
      <c r="AB2" s="126" t="s">
        <v>188</v>
      </c>
      <c r="AC2" s="126" t="s">
        <v>146</v>
      </c>
      <c r="AD2" s="126" t="s">
        <v>245</v>
      </c>
      <c r="AE2" s="126" t="s">
        <v>154</v>
      </c>
      <c r="AF2" s="126" t="s">
        <v>155</v>
      </c>
      <c r="AI2" s="126" t="s">
        <v>146</v>
      </c>
      <c r="AJ2" s="126" t="s">
        <v>343</v>
      </c>
      <c r="AK2" s="126" t="s">
        <v>155</v>
      </c>
      <c r="AL2" s="126" t="s">
        <v>245</v>
      </c>
      <c r="AM2" s="126" t="s">
        <v>239</v>
      </c>
      <c r="AO2" s="130" t="s">
        <v>332</v>
      </c>
      <c r="AP2" s="130" t="s">
        <v>333</v>
      </c>
      <c r="AQ2" s="130" t="s">
        <v>334</v>
      </c>
      <c r="AR2" s="130" t="s">
        <v>335</v>
      </c>
      <c r="AS2" s="130" t="s">
        <v>336</v>
      </c>
      <c r="AT2" s="130" t="s">
        <v>337</v>
      </c>
    </row>
    <row r="3" spans="1:46" ht="36.75" customHeight="1" thickBot="1" x14ac:dyDescent="0.3">
      <c r="A3" s="53" t="s">
        <v>189</v>
      </c>
      <c r="B3" s="256"/>
      <c r="C3" s="256"/>
      <c r="D3" s="256"/>
      <c r="E3" s="256"/>
      <c r="F3" s="256"/>
      <c r="G3" s="256"/>
      <c r="H3" s="257"/>
      <c r="K3" s="125" t="s">
        <v>377</v>
      </c>
      <c r="L3" s="128">
        <v>84007</v>
      </c>
      <c r="M3" s="128" t="s">
        <v>368</v>
      </c>
      <c r="N3" s="128" t="s">
        <v>369</v>
      </c>
      <c r="O3" s="125" t="s">
        <v>377</v>
      </c>
      <c r="P3" s="128" t="s">
        <v>370</v>
      </c>
      <c r="Q3" s="128">
        <v>64.91</v>
      </c>
      <c r="R3" s="128" t="s">
        <v>371</v>
      </c>
      <c r="S3" s="129">
        <v>1416</v>
      </c>
      <c r="U3" s="125" t="s">
        <v>378</v>
      </c>
      <c r="V3" s="125" t="s">
        <v>379</v>
      </c>
      <c r="W3" s="125">
        <v>2</v>
      </c>
      <c r="X3" s="125" t="s">
        <v>380</v>
      </c>
      <c r="Y3" s="125" t="s">
        <v>381</v>
      </c>
      <c r="Z3" s="125" t="s">
        <v>382</v>
      </c>
      <c r="AC3" s="126" t="s">
        <v>147</v>
      </c>
      <c r="AD3" s="126" t="s">
        <v>246</v>
      </c>
      <c r="AF3" s="126" t="s">
        <v>156</v>
      </c>
      <c r="AI3" s="126" t="s">
        <v>147</v>
      </c>
      <c r="AK3" s="126" t="s">
        <v>156</v>
      </c>
      <c r="AL3" s="126" t="s">
        <v>246</v>
      </c>
      <c r="AM3" s="126" t="s">
        <v>240</v>
      </c>
      <c r="AO3" s="131" t="s">
        <v>285</v>
      </c>
      <c r="AP3" s="131" t="s">
        <v>295</v>
      </c>
      <c r="AQ3" s="131" t="s">
        <v>300</v>
      </c>
      <c r="AR3" s="131" t="s">
        <v>305</v>
      </c>
      <c r="AS3" s="131" t="s">
        <v>312</v>
      </c>
      <c r="AT3" s="131" t="s">
        <v>315</v>
      </c>
    </row>
    <row r="4" spans="1:46" ht="12.6" customHeight="1" thickTop="1" thickBot="1" x14ac:dyDescent="0.3">
      <c r="A4" s="66"/>
      <c r="B4" s="54"/>
      <c r="C4" s="54"/>
      <c r="D4" s="54"/>
      <c r="E4" s="54"/>
      <c r="F4" s="54"/>
      <c r="K4" s="125" t="s">
        <v>383</v>
      </c>
      <c r="L4" s="128">
        <v>84007</v>
      </c>
      <c r="M4" s="128" t="s">
        <v>368</v>
      </c>
      <c r="N4" s="128" t="s">
        <v>369</v>
      </c>
      <c r="O4" s="125" t="s">
        <v>383</v>
      </c>
      <c r="P4" s="128" t="s">
        <v>370</v>
      </c>
      <c r="Q4" s="128">
        <v>64.91</v>
      </c>
      <c r="R4" s="128" t="s">
        <v>371</v>
      </c>
      <c r="S4" s="129">
        <v>1416</v>
      </c>
      <c r="U4" s="125" t="s">
        <v>384</v>
      </c>
      <c r="V4" s="125" t="s">
        <v>385</v>
      </c>
      <c r="W4" s="125">
        <v>3</v>
      </c>
      <c r="X4" s="125" t="s">
        <v>386</v>
      </c>
      <c r="Y4" s="125" t="s">
        <v>387</v>
      </c>
      <c r="Z4" s="125" t="s">
        <v>388</v>
      </c>
      <c r="AC4" s="126" t="s">
        <v>148</v>
      </c>
      <c r="AD4" s="126" t="s">
        <v>247</v>
      </c>
      <c r="AF4" s="126" t="s">
        <v>157</v>
      </c>
      <c r="AI4" s="126" t="s">
        <v>148</v>
      </c>
      <c r="AK4" s="126" t="s">
        <v>344</v>
      </c>
      <c r="AL4" s="126" t="s">
        <v>247</v>
      </c>
      <c r="AM4" s="126" t="s">
        <v>241</v>
      </c>
      <c r="AO4" s="131" t="s">
        <v>291</v>
      </c>
      <c r="AT4" s="131" t="s">
        <v>320</v>
      </c>
    </row>
    <row r="5" spans="1:46" ht="20.25" customHeight="1" thickTop="1" x14ac:dyDescent="0.25">
      <c r="A5" s="101" t="s">
        <v>56</v>
      </c>
      <c r="B5" s="250"/>
      <c r="C5" s="250"/>
      <c r="D5" s="250"/>
      <c r="E5" s="250"/>
      <c r="F5" s="250"/>
      <c r="G5" s="250"/>
      <c r="H5" s="251"/>
      <c r="K5" s="125" t="s">
        <v>389</v>
      </c>
      <c r="L5" s="125">
        <v>84001</v>
      </c>
      <c r="M5" s="125">
        <v>84210</v>
      </c>
      <c r="N5" s="125" t="s">
        <v>390</v>
      </c>
      <c r="O5" s="125" t="s">
        <v>391</v>
      </c>
      <c r="P5" s="125" t="s">
        <v>392</v>
      </c>
      <c r="Q5" s="125">
        <v>6.4</v>
      </c>
      <c r="R5" s="125" t="s">
        <v>393</v>
      </c>
      <c r="S5" s="125">
        <v>441</v>
      </c>
      <c r="U5" s="125" t="s">
        <v>394</v>
      </c>
      <c r="V5" s="125" t="s">
        <v>395</v>
      </c>
      <c r="W5" s="125">
        <v>4</v>
      </c>
      <c r="X5" s="125" t="s">
        <v>396</v>
      </c>
      <c r="Y5" s="125" t="s">
        <v>397</v>
      </c>
      <c r="AC5" s="126" t="s">
        <v>149</v>
      </c>
      <c r="AD5" s="126" t="s">
        <v>248</v>
      </c>
      <c r="AF5" s="126" t="s">
        <v>158</v>
      </c>
      <c r="AI5" s="126" t="s">
        <v>149</v>
      </c>
      <c r="AK5" s="126" t="s">
        <v>345</v>
      </c>
      <c r="AL5" s="126" t="s">
        <v>248</v>
      </c>
      <c r="AM5" s="126" t="s">
        <v>242</v>
      </c>
    </row>
    <row r="6" spans="1:46" ht="26.4" x14ac:dyDescent="0.25">
      <c r="A6" s="52" t="s">
        <v>253</v>
      </c>
      <c r="B6" s="51" t="str">
        <f>IF(C6=AO2,"AXE_1",IF(C6=AP2,"AXE_2",IF(C6=AQ2,"AXE_3",IF(C6=AR2,"AXE_4",IF(C6=AS2,"AXE_5",IF(C6=AT2,"AXE_6",""))))))</f>
        <v/>
      </c>
      <c r="C6" s="262"/>
      <c r="D6" s="263"/>
      <c r="E6" s="263"/>
      <c r="F6" s="263"/>
      <c r="G6" s="263"/>
      <c r="H6" s="264"/>
      <c r="K6" s="125" t="s">
        <v>398</v>
      </c>
      <c r="L6" s="125">
        <v>84002</v>
      </c>
      <c r="M6" s="125">
        <v>84240</v>
      </c>
      <c r="N6" s="125" t="s">
        <v>399</v>
      </c>
      <c r="O6" s="125" t="s">
        <v>400</v>
      </c>
      <c r="P6" s="125" t="s">
        <v>401</v>
      </c>
      <c r="Q6" s="125">
        <v>17.63</v>
      </c>
      <c r="R6" s="125" t="s">
        <v>402</v>
      </c>
      <c r="S6" s="125">
        <v>58</v>
      </c>
      <c r="U6" s="125" t="s">
        <v>403</v>
      </c>
      <c r="V6" s="125" t="s">
        <v>404</v>
      </c>
      <c r="W6" s="125">
        <v>5</v>
      </c>
      <c r="X6" s="125" t="s">
        <v>405</v>
      </c>
      <c r="Y6" s="125" t="s">
        <v>406</v>
      </c>
      <c r="AC6" s="126" t="s">
        <v>150</v>
      </c>
      <c r="AD6" s="126" t="s">
        <v>249</v>
      </c>
      <c r="AI6" s="126" t="s">
        <v>150</v>
      </c>
      <c r="AL6" s="126" t="s">
        <v>249</v>
      </c>
      <c r="AM6" s="126" t="s">
        <v>243</v>
      </c>
    </row>
    <row r="7" spans="1:46" ht="26.4" x14ac:dyDescent="0.25">
      <c r="A7" s="52" t="s">
        <v>279</v>
      </c>
      <c r="B7" s="258"/>
      <c r="C7" s="258"/>
      <c r="D7" s="258"/>
      <c r="E7" s="258"/>
      <c r="F7" s="258"/>
      <c r="G7" s="258"/>
      <c r="H7" s="259"/>
      <c r="K7" s="125" t="s">
        <v>399</v>
      </c>
      <c r="L7" s="125">
        <v>84003</v>
      </c>
      <c r="M7" s="125">
        <v>84400</v>
      </c>
      <c r="N7" s="125" t="s">
        <v>399</v>
      </c>
      <c r="O7" s="125" t="s">
        <v>399</v>
      </c>
      <c r="P7" s="125" t="s">
        <v>407</v>
      </c>
      <c r="Q7" s="125">
        <v>44.57</v>
      </c>
      <c r="R7" s="125" t="s">
        <v>408</v>
      </c>
      <c r="S7" s="125">
        <v>256</v>
      </c>
      <c r="W7" s="125">
        <v>6</v>
      </c>
      <c r="X7" s="125" t="s">
        <v>409</v>
      </c>
      <c r="Y7" s="125" t="s">
        <v>410</v>
      </c>
      <c r="AC7" s="126" t="s">
        <v>151</v>
      </c>
      <c r="AD7" s="126" t="s">
        <v>250</v>
      </c>
      <c r="AI7" s="126" t="s">
        <v>151</v>
      </c>
      <c r="AL7" s="126" t="s">
        <v>250</v>
      </c>
      <c r="AM7" s="126" t="s">
        <v>244</v>
      </c>
    </row>
    <row r="8" spans="1:46" ht="13.2" x14ac:dyDescent="0.25">
      <c r="A8" s="52" t="s">
        <v>254</v>
      </c>
      <c r="B8" s="258"/>
      <c r="C8" s="258"/>
      <c r="D8" s="258"/>
      <c r="E8" s="258"/>
      <c r="F8" s="258"/>
      <c r="G8" s="258"/>
      <c r="H8" s="259"/>
      <c r="K8" s="125" t="s">
        <v>411</v>
      </c>
      <c r="L8" s="125">
        <v>84004</v>
      </c>
      <c r="M8" s="125">
        <v>84810</v>
      </c>
      <c r="N8" s="125" t="s">
        <v>390</v>
      </c>
      <c r="O8" s="125" t="s">
        <v>390</v>
      </c>
      <c r="P8" s="125" t="s">
        <v>412</v>
      </c>
      <c r="Q8" s="125">
        <v>15.7</v>
      </c>
      <c r="R8" s="125" t="s">
        <v>413</v>
      </c>
      <c r="S8" s="125">
        <v>361</v>
      </c>
      <c r="W8" s="125">
        <v>7</v>
      </c>
      <c r="AC8" s="126" t="s">
        <v>152</v>
      </c>
      <c r="AD8" s="126" t="s">
        <v>251</v>
      </c>
      <c r="AI8" s="126" t="s">
        <v>152</v>
      </c>
      <c r="AL8" s="126" t="s">
        <v>251</v>
      </c>
      <c r="AM8" s="126" t="s">
        <v>159</v>
      </c>
    </row>
    <row r="9" spans="1:46" ht="27" thickBot="1" x14ac:dyDescent="0.3">
      <c r="A9" s="53" t="s">
        <v>255</v>
      </c>
      <c r="B9" s="260"/>
      <c r="C9" s="260"/>
      <c r="D9" s="260"/>
      <c r="E9" s="260"/>
      <c r="F9" s="260"/>
      <c r="G9" s="260"/>
      <c r="H9" s="261"/>
      <c r="K9" s="125" t="s">
        <v>414</v>
      </c>
      <c r="L9" s="125">
        <v>84005</v>
      </c>
      <c r="M9" s="125">
        <v>84390</v>
      </c>
      <c r="N9" s="125" t="s">
        <v>390</v>
      </c>
      <c r="O9" s="125" t="s">
        <v>415</v>
      </c>
      <c r="P9" s="125" t="s">
        <v>416</v>
      </c>
      <c r="Q9" s="125">
        <v>28.9</v>
      </c>
      <c r="R9" s="125" t="s">
        <v>417</v>
      </c>
      <c r="S9" s="125">
        <v>7.1</v>
      </c>
      <c r="W9" s="125">
        <v>8</v>
      </c>
      <c r="AD9" s="126" t="s">
        <v>252</v>
      </c>
      <c r="AL9" s="126" t="s">
        <v>252</v>
      </c>
      <c r="AM9" s="132"/>
    </row>
    <row r="10" spans="1:46" ht="12.6" customHeight="1" thickTop="1" thickBot="1" x14ac:dyDescent="0.3">
      <c r="A10" s="66"/>
      <c r="B10" s="54"/>
      <c r="C10" s="54"/>
      <c r="D10" s="54"/>
      <c r="E10" s="54"/>
      <c r="F10" s="54"/>
      <c r="K10" s="125" t="s">
        <v>418</v>
      </c>
      <c r="L10" s="128">
        <v>84006</v>
      </c>
      <c r="M10" s="128">
        <v>84400</v>
      </c>
      <c r="N10" s="128" t="s">
        <v>399</v>
      </c>
      <c r="O10" s="125" t="s">
        <v>399</v>
      </c>
      <c r="P10" s="128" t="s">
        <v>407</v>
      </c>
      <c r="Q10" s="128">
        <v>7.5</v>
      </c>
      <c r="R10" s="128" t="s">
        <v>419</v>
      </c>
      <c r="S10" s="129">
        <v>9.5</v>
      </c>
      <c r="W10" s="125">
        <v>9</v>
      </c>
      <c r="AD10" s="126" t="s">
        <v>239</v>
      </c>
      <c r="AO10" s="131"/>
      <c r="AT10" s="131"/>
    </row>
    <row r="11" spans="1:46" ht="149.25" customHeight="1" thickTop="1" x14ac:dyDescent="0.25">
      <c r="A11" s="95" t="s">
        <v>267</v>
      </c>
      <c r="B11" s="249"/>
      <c r="C11" s="250"/>
      <c r="D11" s="250"/>
      <c r="E11" s="250"/>
      <c r="F11" s="250"/>
      <c r="G11" s="250"/>
      <c r="H11" s="251"/>
      <c r="K11" s="125" t="s">
        <v>420</v>
      </c>
      <c r="L11" s="125">
        <v>84012</v>
      </c>
      <c r="M11" s="125">
        <v>84190</v>
      </c>
      <c r="N11" s="125" t="s">
        <v>390</v>
      </c>
      <c r="O11" s="125" t="s">
        <v>391</v>
      </c>
      <c r="P11" s="125" t="s">
        <v>412</v>
      </c>
      <c r="Q11" s="125">
        <v>18.89</v>
      </c>
      <c r="R11" s="125" t="s">
        <v>421</v>
      </c>
      <c r="S11" s="125">
        <v>128</v>
      </c>
      <c r="W11" s="125">
        <v>10</v>
      </c>
      <c r="AD11" s="126" t="s">
        <v>240</v>
      </c>
    </row>
    <row r="12" spans="1:46" ht="149.25" customHeight="1" x14ac:dyDescent="0.25">
      <c r="A12" s="95" t="s">
        <v>27</v>
      </c>
      <c r="B12" s="269"/>
      <c r="C12" s="258"/>
      <c r="D12" s="258"/>
      <c r="E12" s="258"/>
      <c r="F12" s="258"/>
      <c r="G12" s="258"/>
      <c r="H12" s="259"/>
      <c r="K12" s="125" t="s">
        <v>422</v>
      </c>
      <c r="L12" s="125">
        <v>84013</v>
      </c>
      <c r="M12" s="125">
        <v>84220</v>
      </c>
      <c r="N12" s="125" t="s">
        <v>399</v>
      </c>
      <c r="O12" s="125" t="s">
        <v>399</v>
      </c>
      <c r="P12" s="125" t="s">
        <v>423</v>
      </c>
      <c r="Q12" s="125">
        <v>2.59</v>
      </c>
      <c r="R12" s="125" t="s">
        <v>424</v>
      </c>
      <c r="S12" s="125">
        <v>98</v>
      </c>
      <c r="AD12" s="126" t="s">
        <v>241</v>
      </c>
    </row>
    <row r="13" spans="1:46" ht="93.75" customHeight="1" x14ac:dyDescent="0.25">
      <c r="A13" s="95" t="s">
        <v>190</v>
      </c>
      <c r="B13" s="269"/>
      <c r="C13" s="258"/>
      <c r="D13" s="258"/>
      <c r="E13" s="258"/>
      <c r="F13" s="258"/>
      <c r="G13" s="258"/>
      <c r="H13" s="259"/>
      <c r="K13" s="125" t="s">
        <v>425</v>
      </c>
      <c r="L13" s="125">
        <v>84014</v>
      </c>
      <c r="M13" s="125">
        <v>84120</v>
      </c>
      <c r="N13" s="125" t="s">
        <v>399</v>
      </c>
      <c r="O13" s="125" t="s">
        <v>400</v>
      </c>
      <c r="P13" s="125" t="s">
        <v>401</v>
      </c>
      <c r="Q13" s="125">
        <v>56.07</v>
      </c>
      <c r="R13" s="125" t="s">
        <v>426</v>
      </c>
      <c r="S13" s="125">
        <v>20</v>
      </c>
      <c r="AD13" s="126" t="s">
        <v>242</v>
      </c>
    </row>
    <row r="14" spans="1:46" ht="89.25" customHeight="1" x14ac:dyDescent="0.25">
      <c r="A14" s="95" t="s">
        <v>28</v>
      </c>
      <c r="B14" s="269"/>
      <c r="C14" s="258"/>
      <c r="D14" s="258"/>
      <c r="E14" s="258"/>
      <c r="F14" s="258"/>
      <c r="G14" s="258"/>
      <c r="H14" s="259"/>
      <c r="K14" s="125" t="s">
        <v>427</v>
      </c>
      <c r="L14" s="125">
        <v>84015</v>
      </c>
      <c r="M14" s="125">
        <v>84340</v>
      </c>
      <c r="N14" s="125" t="s">
        <v>390</v>
      </c>
      <c r="O14" s="125" t="s">
        <v>428</v>
      </c>
      <c r="P14" s="125" t="s">
        <v>412</v>
      </c>
      <c r="Q14" s="125">
        <v>28.16</v>
      </c>
      <c r="R14" s="125" t="s">
        <v>429</v>
      </c>
      <c r="S14" s="125">
        <v>9.9</v>
      </c>
      <c r="AD14" s="126" t="s">
        <v>243</v>
      </c>
    </row>
    <row r="15" spans="1:46" ht="69" customHeight="1" x14ac:dyDescent="0.25">
      <c r="A15" s="95" t="s">
        <v>29</v>
      </c>
      <c r="B15" s="269"/>
      <c r="C15" s="258"/>
      <c r="D15" s="258"/>
      <c r="E15" s="258"/>
      <c r="F15" s="258"/>
      <c r="G15" s="258"/>
      <c r="H15" s="259"/>
      <c r="K15" s="125" t="s">
        <v>430</v>
      </c>
      <c r="L15" s="125">
        <v>84016</v>
      </c>
      <c r="M15" s="125">
        <v>84370</v>
      </c>
      <c r="N15" s="125" t="s">
        <v>369</v>
      </c>
      <c r="O15" s="125" t="s">
        <v>431</v>
      </c>
      <c r="P15" s="125" t="s">
        <v>392</v>
      </c>
      <c r="Q15" s="125">
        <v>24.79</v>
      </c>
      <c r="R15" s="125" t="s">
        <v>432</v>
      </c>
      <c r="S15" s="125">
        <v>209</v>
      </c>
      <c r="AD15" s="126" t="s">
        <v>244</v>
      </c>
    </row>
    <row r="16" spans="1:46" ht="90.75" customHeight="1" thickBot="1" x14ac:dyDescent="0.3">
      <c r="A16" s="96" t="s">
        <v>187</v>
      </c>
      <c r="B16" s="268"/>
      <c r="C16" s="260"/>
      <c r="D16" s="260"/>
      <c r="E16" s="260"/>
      <c r="F16" s="260"/>
      <c r="G16" s="260"/>
      <c r="H16" s="261"/>
      <c r="K16" s="125" t="s">
        <v>433</v>
      </c>
      <c r="L16" s="125">
        <v>84017</v>
      </c>
      <c r="M16" s="125">
        <v>84410</v>
      </c>
      <c r="N16" s="125" t="s">
        <v>390</v>
      </c>
      <c r="O16" s="125" t="s">
        <v>415</v>
      </c>
      <c r="P16" s="125" t="s">
        <v>412</v>
      </c>
      <c r="Q16" s="125">
        <v>91.03</v>
      </c>
      <c r="R16" s="125" t="s">
        <v>434</v>
      </c>
      <c r="S16" s="125">
        <v>34</v>
      </c>
      <c r="AD16" s="126" t="s">
        <v>159</v>
      </c>
    </row>
    <row r="17" spans="1:80" s="56" customFormat="1" ht="36.75" customHeight="1" thickTop="1" x14ac:dyDescent="0.15">
      <c r="A17" s="97" t="s">
        <v>263</v>
      </c>
      <c r="B17" s="236"/>
      <c r="C17" s="237"/>
      <c r="D17" s="237"/>
      <c r="E17" s="237"/>
      <c r="F17" s="237"/>
      <c r="G17" s="237"/>
      <c r="H17" s="238"/>
      <c r="I17" s="121"/>
      <c r="J17" s="88"/>
      <c r="K17" s="125" t="s">
        <v>435</v>
      </c>
      <c r="L17" s="125">
        <v>84018</v>
      </c>
      <c r="M17" s="125">
        <v>84570</v>
      </c>
      <c r="N17" s="125" t="s">
        <v>390</v>
      </c>
      <c r="O17" s="125" t="s">
        <v>415</v>
      </c>
      <c r="P17" s="125" t="s">
        <v>416</v>
      </c>
      <c r="Q17" s="125">
        <v>20.8</v>
      </c>
      <c r="R17" s="125" t="s">
        <v>436</v>
      </c>
      <c r="S17" s="125">
        <v>25</v>
      </c>
      <c r="T17" s="125"/>
      <c r="U17" s="125"/>
      <c r="V17" s="125"/>
      <c r="W17" s="125"/>
      <c r="X17" s="125"/>
      <c r="Y17" s="125"/>
      <c r="Z17" s="125"/>
      <c r="AA17" s="125"/>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86"/>
      <c r="BF17" s="86"/>
      <c r="BG17" s="88"/>
      <c r="BH17" s="88"/>
      <c r="BI17" s="88"/>
      <c r="BJ17" s="88"/>
      <c r="BK17" s="88"/>
      <c r="BL17" s="88"/>
      <c r="BM17" s="88"/>
      <c r="BN17" s="88"/>
      <c r="BO17" s="88"/>
      <c r="BP17" s="88"/>
      <c r="BQ17" s="88"/>
      <c r="BR17" s="88"/>
      <c r="BS17" s="88"/>
      <c r="BT17" s="88"/>
      <c r="BU17" s="88"/>
      <c r="BV17" s="88"/>
      <c r="BW17" s="88"/>
      <c r="BX17" s="88"/>
      <c r="BY17" s="88"/>
      <c r="BZ17" s="88"/>
      <c r="CA17" s="89"/>
      <c r="CB17" s="89"/>
    </row>
    <row r="18" spans="1:80" s="56" customFormat="1" ht="36.75" customHeight="1" x14ac:dyDescent="0.15">
      <c r="A18" s="98" t="s">
        <v>346</v>
      </c>
      <c r="B18" s="239"/>
      <c r="C18" s="240"/>
      <c r="D18" s="241"/>
      <c r="E18" s="141" t="s">
        <v>348</v>
      </c>
      <c r="F18" s="245"/>
      <c r="G18" s="240"/>
      <c r="H18" s="246"/>
      <c r="I18" s="121"/>
      <c r="J18" s="88"/>
      <c r="K18" s="125" t="s">
        <v>437</v>
      </c>
      <c r="L18" s="125">
        <v>84019</v>
      </c>
      <c r="M18" s="125">
        <v>84500</v>
      </c>
      <c r="N18" s="125" t="s">
        <v>390</v>
      </c>
      <c r="O18" s="125" t="s">
        <v>437</v>
      </c>
      <c r="P18" s="125" t="s">
        <v>438</v>
      </c>
      <c r="Q18" s="125">
        <v>54.03</v>
      </c>
      <c r="R18" s="125" t="s">
        <v>439</v>
      </c>
      <c r="S18" s="125">
        <v>250</v>
      </c>
      <c r="T18" s="125"/>
      <c r="U18" s="125"/>
      <c r="V18" s="125"/>
      <c r="W18" s="125"/>
      <c r="X18" s="125"/>
      <c r="Y18" s="125"/>
      <c r="Z18" s="125"/>
      <c r="AA18" s="125"/>
      <c r="AB18" s="126"/>
      <c r="AC18" s="126"/>
      <c r="AD18" s="125" t="s">
        <v>4</v>
      </c>
      <c r="AE18" s="133" t="s">
        <v>162</v>
      </c>
      <c r="AF18" s="133" t="s">
        <v>163</v>
      </c>
      <c r="AG18" s="133" t="s">
        <v>164</v>
      </c>
      <c r="AH18" s="133" t="s">
        <v>165</v>
      </c>
      <c r="AI18" s="133" t="s">
        <v>166</v>
      </c>
      <c r="AJ18" s="133" t="s">
        <v>167</v>
      </c>
      <c r="AK18" s="126"/>
      <c r="AL18" s="126"/>
      <c r="AM18" s="126"/>
      <c r="AN18" s="126"/>
      <c r="AO18" s="126"/>
      <c r="AP18" s="126"/>
      <c r="AQ18" s="126"/>
      <c r="AR18" s="126"/>
      <c r="AS18" s="126"/>
      <c r="AT18" s="126"/>
      <c r="AU18" s="126"/>
      <c r="AV18" s="126"/>
      <c r="AW18" s="126"/>
      <c r="AX18" s="126"/>
      <c r="AY18" s="126"/>
      <c r="AZ18" s="126"/>
      <c r="BA18" s="126"/>
      <c r="BB18" s="126"/>
      <c r="BC18" s="126"/>
      <c r="BD18" s="126"/>
      <c r="BE18" s="86"/>
      <c r="BF18" s="86"/>
      <c r="BG18" s="88"/>
      <c r="BH18" s="88"/>
      <c r="BI18" s="88"/>
      <c r="BJ18" s="88"/>
      <c r="BK18" s="88"/>
      <c r="BL18" s="88"/>
      <c r="BM18" s="88"/>
      <c r="BN18" s="88"/>
      <c r="BO18" s="88"/>
      <c r="BP18" s="88"/>
      <c r="BQ18" s="88"/>
      <c r="BR18" s="88"/>
      <c r="BS18" s="88"/>
      <c r="BT18" s="88"/>
      <c r="BU18" s="88"/>
      <c r="BV18" s="88"/>
      <c r="BW18" s="88"/>
      <c r="BX18" s="88"/>
      <c r="BY18" s="88"/>
      <c r="BZ18" s="88"/>
      <c r="CA18" s="89"/>
      <c r="CB18" s="89"/>
    </row>
    <row r="19" spans="1:80" s="56" customFormat="1" ht="36.75" customHeight="1" thickBot="1" x14ac:dyDescent="0.2">
      <c r="A19" s="98" t="s">
        <v>347</v>
      </c>
      <c r="B19" s="242"/>
      <c r="C19" s="243"/>
      <c r="D19" s="244"/>
      <c r="E19" s="141" t="s">
        <v>348</v>
      </c>
      <c r="F19" s="247"/>
      <c r="G19" s="243"/>
      <c r="H19" s="248"/>
      <c r="I19" s="121"/>
      <c r="J19" s="88"/>
      <c r="K19" s="125" t="s">
        <v>440</v>
      </c>
      <c r="L19" s="125">
        <v>84020</v>
      </c>
      <c r="M19" s="125">
        <v>84480</v>
      </c>
      <c r="N19" s="125" t="s">
        <v>399</v>
      </c>
      <c r="O19" s="125" t="s">
        <v>399</v>
      </c>
      <c r="P19" s="125" t="s">
        <v>407</v>
      </c>
      <c r="Q19" s="125">
        <v>51.12</v>
      </c>
      <c r="R19" s="125" t="s">
        <v>441</v>
      </c>
      <c r="S19" s="125">
        <v>26</v>
      </c>
      <c r="T19" s="125"/>
      <c r="U19" s="125"/>
      <c r="V19" s="125"/>
      <c r="W19" s="125"/>
      <c r="X19" s="125"/>
      <c r="Y19" s="125"/>
      <c r="Z19" s="125"/>
      <c r="AA19" s="125"/>
      <c r="AB19" s="126"/>
      <c r="AC19" s="126"/>
      <c r="AD19" s="128" t="s">
        <v>168</v>
      </c>
      <c r="AE19" s="134" t="s">
        <v>169</v>
      </c>
      <c r="AF19" s="134" t="s">
        <v>170</v>
      </c>
      <c r="AG19" s="134" t="s">
        <v>171</v>
      </c>
      <c r="AH19" s="134" t="s">
        <v>172</v>
      </c>
      <c r="AI19" s="134" t="s">
        <v>173</v>
      </c>
      <c r="AJ19" s="134" t="s">
        <v>174</v>
      </c>
      <c r="AK19" s="126"/>
      <c r="AL19" s="126"/>
      <c r="AM19" s="126"/>
      <c r="AN19" s="126"/>
      <c r="AO19" s="126"/>
      <c r="AP19" s="126"/>
      <c r="AQ19" s="126"/>
      <c r="AR19" s="126"/>
      <c r="AS19" s="126"/>
      <c r="AT19" s="126"/>
      <c r="AU19" s="126"/>
      <c r="AV19" s="126"/>
      <c r="AW19" s="126"/>
      <c r="AX19" s="126"/>
      <c r="AY19" s="126"/>
      <c r="AZ19" s="126"/>
      <c r="BA19" s="126"/>
      <c r="BB19" s="126"/>
      <c r="BC19" s="126"/>
      <c r="BD19" s="126"/>
      <c r="BE19" s="86"/>
      <c r="BF19" s="86"/>
      <c r="BG19" s="88"/>
      <c r="BH19" s="88"/>
      <c r="BI19" s="88"/>
      <c r="BJ19" s="88"/>
      <c r="BK19" s="88"/>
      <c r="BL19" s="88"/>
      <c r="BM19" s="88"/>
      <c r="BN19" s="88"/>
      <c r="BO19" s="88"/>
      <c r="BP19" s="88"/>
      <c r="BQ19" s="88"/>
      <c r="BR19" s="88"/>
      <c r="BS19" s="88"/>
      <c r="BT19" s="88"/>
      <c r="BU19" s="88"/>
      <c r="BV19" s="88"/>
      <c r="BW19" s="88"/>
      <c r="BX19" s="88"/>
      <c r="BY19" s="88"/>
      <c r="BZ19" s="88"/>
      <c r="CA19" s="89"/>
      <c r="CB19" s="89"/>
    </row>
    <row r="20" spans="1:80" s="56" customFormat="1" ht="36.75" customHeight="1" thickTop="1" x14ac:dyDescent="0.15">
      <c r="A20" s="97" t="s">
        <v>264</v>
      </c>
      <c r="B20" s="236"/>
      <c r="C20" s="237"/>
      <c r="D20" s="237"/>
      <c r="E20" s="237"/>
      <c r="F20" s="237"/>
      <c r="G20" s="237"/>
      <c r="H20" s="238"/>
      <c r="I20" s="121"/>
      <c r="J20" s="88"/>
      <c r="K20" s="125" t="s">
        <v>442</v>
      </c>
      <c r="L20" s="125">
        <v>84021</v>
      </c>
      <c r="M20" s="125">
        <v>84390</v>
      </c>
      <c r="N20" s="125" t="s">
        <v>390</v>
      </c>
      <c r="O20" s="125" t="s">
        <v>428</v>
      </c>
      <c r="P20" s="125" t="s">
        <v>443</v>
      </c>
      <c r="Q20" s="125">
        <v>28.18</v>
      </c>
      <c r="R20" s="125" t="s">
        <v>444</v>
      </c>
      <c r="S20" s="125">
        <v>3.1</v>
      </c>
      <c r="T20" s="125"/>
      <c r="U20" s="125"/>
      <c r="V20" s="125"/>
      <c r="W20" s="125"/>
      <c r="X20" s="125"/>
      <c r="Y20" s="125"/>
      <c r="Z20" s="125"/>
      <c r="AA20" s="125"/>
      <c r="AB20" s="126"/>
      <c r="AC20" s="126"/>
      <c r="AD20" s="128"/>
      <c r="AE20" s="134" t="s">
        <v>175</v>
      </c>
      <c r="AF20" s="134" t="s">
        <v>176</v>
      </c>
      <c r="AG20" s="134" t="s">
        <v>177</v>
      </c>
      <c r="AH20" s="125"/>
      <c r="AI20" s="134" t="s">
        <v>178</v>
      </c>
      <c r="AJ20" s="134" t="s">
        <v>179</v>
      </c>
      <c r="AK20" s="126"/>
      <c r="AL20" s="126"/>
      <c r="AM20" s="126"/>
      <c r="AN20" s="126"/>
      <c r="AO20" s="126"/>
      <c r="AP20" s="126"/>
      <c r="AQ20" s="126"/>
      <c r="AR20" s="126"/>
      <c r="AS20" s="126"/>
      <c r="AT20" s="126"/>
      <c r="AU20" s="126"/>
      <c r="AV20" s="126"/>
      <c r="AW20" s="126"/>
      <c r="AX20" s="126"/>
      <c r="AY20" s="126"/>
      <c r="AZ20" s="126"/>
      <c r="BA20" s="126"/>
      <c r="BB20" s="126"/>
      <c r="BC20" s="126"/>
      <c r="BD20" s="126"/>
      <c r="BE20" s="86"/>
      <c r="BF20" s="86"/>
      <c r="BG20" s="88"/>
      <c r="BH20" s="88"/>
      <c r="BI20" s="88"/>
      <c r="BJ20" s="88"/>
      <c r="BK20" s="88"/>
      <c r="BL20" s="88"/>
      <c r="BM20" s="88"/>
      <c r="BN20" s="88"/>
      <c r="BO20" s="88"/>
      <c r="BP20" s="88"/>
      <c r="BQ20" s="88"/>
      <c r="BR20" s="88"/>
      <c r="BS20" s="88"/>
      <c r="BT20" s="88"/>
      <c r="BU20" s="88"/>
      <c r="BV20" s="88"/>
      <c r="BW20" s="88"/>
      <c r="BX20" s="88"/>
      <c r="BY20" s="88"/>
      <c r="BZ20" s="88"/>
      <c r="CA20" s="89"/>
      <c r="CB20" s="89"/>
    </row>
    <row r="21" spans="1:80" s="56" customFormat="1" ht="36.75" customHeight="1" x14ac:dyDescent="0.15">
      <c r="A21" s="98" t="s">
        <v>346</v>
      </c>
      <c r="B21" s="239"/>
      <c r="C21" s="240"/>
      <c r="D21" s="241"/>
      <c r="E21" s="141" t="s">
        <v>348</v>
      </c>
      <c r="F21" s="245"/>
      <c r="G21" s="240"/>
      <c r="H21" s="246"/>
      <c r="I21" s="121"/>
      <c r="J21" s="88"/>
      <c r="K21" s="125" t="s">
        <v>445</v>
      </c>
      <c r="L21" s="125">
        <v>84022</v>
      </c>
      <c r="M21" s="125">
        <v>84110</v>
      </c>
      <c r="N21" s="125" t="s">
        <v>390</v>
      </c>
      <c r="O21" s="125" t="s">
        <v>428</v>
      </c>
      <c r="P21" s="125" t="s">
        <v>443</v>
      </c>
      <c r="Q21" s="125">
        <v>9.49</v>
      </c>
      <c r="R21" s="125" t="s">
        <v>446</v>
      </c>
      <c r="S21" s="125">
        <v>31</v>
      </c>
      <c r="T21" s="125"/>
      <c r="U21" s="125"/>
      <c r="V21" s="125"/>
      <c r="W21" s="125"/>
      <c r="X21" s="125"/>
      <c r="Y21" s="125"/>
      <c r="Z21" s="125"/>
      <c r="AA21" s="125"/>
      <c r="AB21" s="126"/>
      <c r="AC21" s="126"/>
      <c r="AD21" s="128"/>
      <c r="AE21" s="134" t="s">
        <v>180</v>
      </c>
      <c r="AF21" s="125"/>
      <c r="AG21" s="134" t="s">
        <v>181</v>
      </c>
      <c r="AH21" s="125"/>
      <c r="AI21" s="134" t="s">
        <v>182</v>
      </c>
      <c r="AJ21" s="134" t="s">
        <v>183</v>
      </c>
      <c r="AK21" s="126"/>
      <c r="AL21" s="126"/>
      <c r="AM21" s="126"/>
      <c r="AN21" s="126"/>
      <c r="AO21" s="126"/>
      <c r="AP21" s="126"/>
      <c r="AQ21" s="126"/>
      <c r="AR21" s="126"/>
      <c r="AS21" s="126"/>
      <c r="AT21" s="126"/>
      <c r="AU21" s="126"/>
      <c r="AV21" s="126"/>
      <c r="AW21" s="126"/>
      <c r="AX21" s="126"/>
      <c r="AY21" s="126"/>
      <c r="AZ21" s="126"/>
      <c r="BA21" s="126"/>
      <c r="BB21" s="126"/>
      <c r="BC21" s="126"/>
      <c r="BD21" s="126"/>
      <c r="BE21" s="86"/>
      <c r="BF21" s="86"/>
      <c r="BG21" s="88"/>
      <c r="BH21" s="88"/>
      <c r="BI21" s="88"/>
      <c r="BJ21" s="88"/>
      <c r="BK21" s="88"/>
      <c r="BL21" s="88"/>
      <c r="BM21" s="88"/>
      <c r="BN21" s="88"/>
      <c r="BO21" s="88"/>
      <c r="BP21" s="88"/>
      <c r="BQ21" s="88"/>
      <c r="BR21" s="88"/>
      <c r="BS21" s="88"/>
      <c r="BT21" s="88"/>
      <c r="BU21" s="88"/>
      <c r="BV21" s="88"/>
      <c r="BW21" s="88"/>
      <c r="BX21" s="88"/>
      <c r="BY21" s="88"/>
      <c r="BZ21" s="88"/>
      <c r="CA21" s="89"/>
      <c r="CB21" s="89"/>
    </row>
    <row r="22" spans="1:80" s="56" customFormat="1" ht="36.75" customHeight="1" thickBot="1" x14ac:dyDescent="0.2">
      <c r="A22" s="98" t="s">
        <v>347</v>
      </c>
      <c r="B22" s="242"/>
      <c r="C22" s="243"/>
      <c r="D22" s="244"/>
      <c r="E22" s="141" t="s">
        <v>348</v>
      </c>
      <c r="F22" s="247"/>
      <c r="G22" s="243"/>
      <c r="H22" s="248"/>
      <c r="I22" s="121"/>
      <c r="J22" s="88"/>
      <c r="K22" s="125" t="s">
        <v>447</v>
      </c>
      <c r="L22" s="125">
        <v>84023</v>
      </c>
      <c r="M22" s="125">
        <v>84480</v>
      </c>
      <c r="N22" s="125" t="s">
        <v>399</v>
      </c>
      <c r="O22" s="125" t="s">
        <v>399</v>
      </c>
      <c r="P22" s="125" t="s">
        <v>407</v>
      </c>
      <c r="Q22" s="125">
        <v>17.54</v>
      </c>
      <c r="R22" s="125" t="s">
        <v>448</v>
      </c>
      <c r="S22" s="125">
        <v>3.9</v>
      </c>
      <c r="T22" s="125"/>
      <c r="U22" s="125"/>
      <c r="V22" s="125"/>
      <c r="W22" s="125"/>
      <c r="X22" s="125"/>
      <c r="Y22" s="125"/>
      <c r="Z22" s="125"/>
      <c r="AA22" s="125"/>
      <c r="AB22" s="126"/>
      <c r="AC22" s="126"/>
      <c r="AD22" s="128"/>
      <c r="AE22" s="125"/>
      <c r="AF22" s="125"/>
      <c r="AG22" s="125"/>
      <c r="AH22" s="125"/>
      <c r="AI22" s="134" t="s">
        <v>184</v>
      </c>
      <c r="AJ22" s="125"/>
      <c r="AK22" s="126"/>
      <c r="AL22" s="126"/>
      <c r="AM22" s="126"/>
      <c r="AN22" s="126"/>
      <c r="AO22" s="126"/>
      <c r="AP22" s="126"/>
      <c r="AQ22" s="126"/>
      <c r="AR22" s="126"/>
      <c r="AS22" s="126"/>
      <c r="AT22" s="126"/>
      <c r="AU22" s="126"/>
      <c r="AV22" s="126"/>
      <c r="AW22" s="126"/>
      <c r="AX22" s="126"/>
      <c r="AY22" s="126"/>
      <c r="AZ22" s="126"/>
      <c r="BA22" s="126"/>
      <c r="BB22" s="126"/>
      <c r="BC22" s="126"/>
      <c r="BD22" s="126"/>
      <c r="BE22" s="86"/>
      <c r="BF22" s="86"/>
      <c r="BG22" s="88"/>
      <c r="BH22" s="88"/>
      <c r="BI22" s="88"/>
      <c r="BJ22" s="88"/>
      <c r="BK22" s="88"/>
      <c r="BL22" s="88"/>
      <c r="BM22" s="88"/>
      <c r="BN22" s="88"/>
      <c r="BO22" s="88"/>
      <c r="BP22" s="88"/>
      <c r="BQ22" s="88"/>
      <c r="BR22" s="88"/>
      <c r="BS22" s="88"/>
      <c r="BT22" s="88"/>
      <c r="BU22" s="88"/>
      <c r="BV22" s="88"/>
      <c r="BW22" s="88"/>
      <c r="BX22" s="88"/>
      <c r="BY22" s="88"/>
      <c r="BZ22" s="88"/>
      <c r="CA22" s="89"/>
      <c r="CB22" s="89"/>
    </row>
    <row r="23" spans="1:80" s="56" customFormat="1" ht="36.75" customHeight="1" thickTop="1" x14ac:dyDescent="0.15">
      <c r="A23" s="97" t="s">
        <v>265</v>
      </c>
      <c r="B23" s="236"/>
      <c r="C23" s="237"/>
      <c r="D23" s="237"/>
      <c r="E23" s="237"/>
      <c r="F23" s="237"/>
      <c r="G23" s="237"/>
      <c r="H23" s="238"/>
      <c r="I23" s="121"/>
      <c r="J23" s="88"/>
      <c r="K23" s="125" t="s">
        <v>449</v>
      </c>
      <c r="L23" s="125">
        <v>84024</v>
      </c>
      <c r="M23" s="125">
        <v>84240</v>
      </c>
      <c r="N23" s="125" t="s">
        <v>399</v>
      </c>
      <c r="O23" s="125" t="s">
        <v>400</v>
      </c>
      <c r="P23" s="125" t="s">
        <v>401</v>
      </c>
      <c r="Q23" s="125">
        <v>18.96</v>
      </c>
      <c r="R23" s="125" t="s">
        <v>450</v>
      </c>
      <c r="S23" s="125">
        <v>50</v>
      </c>
      <c r="T23" s="125"/>
      <c r="U23" s="125"/>
      <c r="V23" s="125"/>
      <c r="W23" s="125"/>
      <c r="X23" s="125"/>
      <c r="Y23" s="125"/>
      <c r="Z23" s="125"/>
      <c r="AA23" s="125"/>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86"/>
      <c r="BF23" s="86"/>
      <c r="BG23" s="88"/>
      <c r="BH23" s="88"/>
      <c r="BI23" s="88"/>
      <c r="BJ23" s="88"/>
      <c r="BK23" s="88"/>
      <c r="BL23" s="88"/>
      <c r="BM23" s="88"/>
      <c r="BN23" s="88"/>
      <c r="BO23" s="88"/>
      <c r="BP23" s="88"/>
      <c r="BQ23" s="88"/>
      <c r="BR23" s="88"/>
      <c r="BS23" s="88"/>
      <c r="BT23" s="88"/>
      <c r="BU23" s="88"/>
      <c r="BV23" s="88"/>
      <c r="BW23" s="88"/>
      <c r="BX23" s="88"/>
      <c r="BY23" s="88"/>
      <c r="BZ23" s="88"/>
      <c r="CA23" s="89"/>
      <c r="CB23" s="89"/>
    </row>
    <row r="24" spans="1:80" s="56" customFormat="1" ht="36.75" customHeight="1" x14ac:dyDescent="0.15">
      <c r="A24" s="98" t="s">
        <v>346</v>
      </c>
      <c r="B24" s="239"/>
      <c r="C24" s="240"/>
      <c r="D24" s="241"/>
      <c r="E24" s="141" t="s">
        <v>348</v>
      </c>
      <c r="F24" s="245"/>
      <c r="G24" s="240"/>
      <c r="H24" s="246"/>
      <c r="I24" s="121"/>
      <c r="J24" s="88"/>
      <c r="K24" s="125" t="s">
        <v>451</v>
      </c>
      <c r="L24" s="125">
        <v>84025</v>
      </c>
      <c r="M24" s="125">
        <v>84220</v>
      </c>
      <c r="N24" s="125" t="s">
        <v>399</v>
      </c>
      <c r="O24" s="125" t="s">
        <v>452</v>
      </c>
      <c r="P24" s="125" t="s">
        <v>423</v>
      </c>
      <c r="Q24" s="125">
        <v>14.68</v>
      </c>
      <c r="R24" s="125" t="s">
        <v>453</v>
      </c>
      <c r="S24" s="125">
        <v>124</v>
      </c>
      <c r="T24" s="125"/>
      <c r="U24" s="125"/>
      <c r="V24" s="125"/>
      <c r="W24" s="125"/>
      <c r="X24" s="125"/>
      <c r="Y24" s="125"/>
      <c r="Z24" s="125"/>
      <c r="AA24" s="125"/>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86"/>
      <c r="BF24" s="86"/>
      <c r="BG24" s="88"/>
      <c r="BH24" s="88"/>
      <c r="BI24" s="88"/>
      <c r="BJ24" s="88"/>
      <c r="BK24" s="88"/>
      <c r="BL24" s="88"/>
      <c r="BM24" s="88"/>
      <c r="BN24" s="88"/>
      <c r="BO24" s="88"/>
      <c r="BP24" s="88"/>
      <c r="BQ24" s="88"/>
      <c r="BR24" s="88"/>
      <c r="BS24" s="88"/>
      <c r="BT24" s="88"/>
      <c r="BU24" s="88"/>
      <c r="BV24" s="88"/>
      <c r="BW24" s="88"/>
      <c r="BX24" s="88"/>
      <c r="BY24" s="88"/>
      <c r="BZ24" s="88"/>
      <c r="CA24" s="89"/>
      <c r="CB24" s="89"/>
    </row>
    <row r="25" spans="1:80" s="56" customFormat="1" ht="36.75" customHeight="1" thickBot="1" x14ac:dyDescent="0.2">
      <c r="A25" s="99" t="s">
        <v>347</v>
      </c>
      <c r="B25" s="242"/>
      <c r="C25" s="243"/>
      <c r="D25" s="244"/>
      <c r="E25" s="142" t="s">
        <v>348</v>
      </c>
      <c r="F25" s="247"/>
      <c r="G25" s="243"/>
      <c r="H25" s="248"/>
      <c r="I25" s="121"/>
      <c r="J25" s="88"/>
      <c r="K25" s="125" t="s">
        <v>454</v>
      </c>
      <c r="L25" s="125">
        <v>84026</v>
      </c>
      <c r="M25" s="125">
        <v>84160</v>
      </c>
      <c r="N25" s="125" t="s">
        <v>399</v>
      </c>
      <c r="O25" s="125" t="s">
        <v>452</v>
      </c>
      <c r="P25" s="125" t="s">
        <v>401</v>
      </c>
      <c r="Q25" s="125">
        <v>25.08</v>
      </c>
      <c r="R25" s="125" t="s">
        <v>455</v>
      </c>
      <c r="S25" s="125">
        <v>167</v>
      </c>
      <c r="T25" s="125"/>
      <c r="U25" s="125"/>
      <c r="V25" s="125"/>
      <c r="W25" s="125"/>
      <c r="X25" s="125"/>
      <c r="Y25" s="125"/>
      <c r="Z25" s="125"/>
      <c r="AA25" s="125"/>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86"/>
      <c r="BF25" s="86"/>
      <c r="BG25" s="88"/>
      <c r="BH25" s="88"/>
      <c r="BI25" s="88"/>
      <c r="BJ25" s="88"/>
      <c r="BK25" s="88"/>
      <c r="BL25" s="88"/>
      <c r="BM25" s="88"/>
      <c r="BN25" s="88"/>
      <c r="BO25" s="88"/>
      <c r="BP25" s="88"/>
      <c r="BQ25" s="88"/>
      <c r="BR25" s="88"/>
      <c r="BS25" s="88"/>
      <c r="BT25" s="88"/>
      <c r="BU25" s="88"/>
      <c r="BV25" s="88"/>
      <c r="BW25" s="88"/>
      <c r="BX25" s="88"/>
      <c r="BY25" s="88"/>
      <c r="BZ25" s="88"/>
      <c r="CA25" s="89"/>
      <c r="CB25" s="89"/>
    </row>
    <row r="26" spans="1:80" ht="73.5" customHeight="1" thickTop="1" thickBot="1" x14ac:dyDescent="0.3">
      <c r="A26" s="100" t="s">
        <v>266</v>
      </c>
      <c r="B26" s="265"/>
      <c r="C26" s="266"/>
      <c r="D26" s="266"/>
      <c r="E26" s="266"/>
      <c r="F26" s="266"/>
      <c r="G26" s="266"/>
      <c r="H26" s="267"/>
      <c r="K26" s="125" t="s">
        <v>456</v>
      </c>
      <c r="L26" s="125">
        <v>84027</v>
      </c>
      <c r="M26" s="125">
        <v>84860</v>
      </c>
      <c r="N26" s="125" t="s">
        <v>390</v>
      </c>
      <c r="O26" s="125" t="s">
        <v>457</v>
      </c>
      <c r="P26" s="125" t="s">
        <v>458</v>
      </c>
      <c r="Q26" s="125">
        <v>32.39</v>
      </c>
      <c r="R26" s="125" t="s">
        <v>459</v>
      </c>
      <c r="S26" s="125">
        <v>82</v>
      </c>
      <c r="AB26" s="127" t="s">
        <v>203</v>
      </c>
      <c r="AC26" s="127" t="s">
        <v>231</v>
      </c>
      <c r="AD26" s="127" t="s">
        <v>204</v>
      </c>
      <c r="AE26" s="127" t="s">
        <v>205</v>
      </c>
      <c r="AF26" s="127" t="s">
        <v>206</v>
      </c>
    </row>
    <row r="27" spans="1:80" ht="12.6" customHeight="1" thickTop="1" thickBot="1" x14ac:dyDescent="0.3">
      <c r="A27" s="66"/>
      <c r="B27" s="54"/>
      <c r="C27" s="54"/>
      <c r="D27" s="54"/>
      <c r="E27" s="54"/>
      <c r="F27" s="54"/>
      <c r="K27" s="125" t="s">
        <v>460</v>
      </c>
      <c r="L27" s="128">
        <v>84028</v>
      </c>
      <c r="M27" s="128">
        <v>84290</v>
      </c>
      <c r="N27" s="128" t="s">
        <v>390</v>
      </c>
      <c r="O27" s="125" t="s">
        <v>428</v>
      </c>
      <c r="P27" s="128" t="s">
        <v>443</v>
      </c>
      <c r="Q27" s="128">
        <v>22.51</v>
      </c>
      <c r="R27" s="128" t="s">
        <v>461</v>
      </c>
      <c r="S27" s="129">
        <v>48</v>
      </c>
      <c r="AB27" s="126" t="s">
        <v>207</v>
      </c>
      <c r="AC27" s="126" t="s">
        <v>237</v>
      </c>
      <c r="AD27" s="126" t="s">
        <v>232</v>
      </c>
      <c r="AE27" s="126" t="s">
        <v>210</v>
      </c>
      <c r="AF27" s="126" t="s">
        <v>209</v>
      </c>
      <c r="AO27" s="131"/>
      <c r="AT27" s="131"/>
    </row>
    <row r="28" spans="1:80" ht="66.599999999999994" thickTop="1" x14ac:dyDescent="0.25">
      <c r="A28" s="68" t="s">
        <v>349</v>
      </c>
      <c r="B28" s="25" t="s">
        <v>350</v>
      </c>
      <c r="C28" s="25" t="s">
        <v>351</v>
      </c>
      <c r="D28" s="25" t="s">
        <v>352</v>
      </c>
      <c r="E28" s="25" t="s">
        <v>353</v>
      </c>
      <c r="F28" s="25" t="s">
        <v>354</v>
      </c>
      <c r="G28" s="25" t="s">
        <v>355</v>
      </c>
      <c r="H28" s="69" t="s">
        <v>356</v>
      </c>
      <c r="K28" s="125" t="s">
        <v>462</v>
      </c>
      <c r="L28" s="125">
        <v>84029</v>
      </c>
      <c r="M28" s="125">
        <v>84850</v>
      </c>
      <c r="N28" s="125" t="s">
        <v>390</v>
      </c>
      <c r="O28" s="125" t="s">
        <v>428</v>
      </c>
      <c r="P28" s="125" t="s">
        <v>463</v>
      </c>
      <c r="Q28" s="125">
        <v>17.53</v>
      </c>
      <c r="R28" s="125" t="s">
        <v>464</v>
      </c>
      <c r="S28" s="125">
        <v>259</v>
      </c>
      <c r="AB28" s="128" t="s">
        <v>269</v>
      </c>
      <c r="AC28" s="135" t="s">
        <v>268</v>
      </c>
      <c r="AD28" s="135" t="s">
        <v>211</v>
      </c>
      <c r="AE28" s="135" t="s">
        <v>212</v>
      </c>
      <c r="AF28" s="128" t="s">
        <v>209</v>
      </c>
    </row>
    <row r="29" spans="1:80" ht="36.75" customHeight="1" x14ac:dyDescent="0.25">
      <c r="A29" s="70"/>
      <c r="B29" s="71"/>
      <c r="C29" s="72"/>
      <c r="D29" s="72"/>
      <c r="E29" s="72"/>
      <c r="F29" s="71"/>
      <c r="G29" s="78"/>
      <c r="H29" s="73"/>
      <c r="K29" s="125" t="s">
        <v>465</v>
      </c>
      <c r="L29" s="125">
        <v>84030</v>
      </c>
      <c r="M29" s="125">
        <v>84330</v>
      </c>
      <c r="N29" s="125" t="s">
        <v>390</v>
      </c>
      <c r="O29" s="125" t="s">
        <v>391</v>
      </c>
      <c r="P29" s="125" t="s">
        <v>412</v>
      </c>
      <c r="Q29" s="125">
        <v>17.98</v>
      </c>
      <c r="R29" s="125" t="s">
        <v>466</v>
      </c>
      <c r="S29" s="125">
        <v>186</v>
      </c>
      <c r="AB29" s="128" t="s">
        <v>213</v>
      </c>
      <c r="AC29" s="135" t="s">
        <v>214</v>
      </c>
      <c r="AD29" s="135" t="s">
        <v>215</v>
      </c>
      <c r="AE29" s="135" t="s">
        <v>216</v>
      </c>
      <c r="AF29" s="126" t="s">
        <v>209</v>
      </c>
    </row>
    <row r="30" spans="1:80" ht="36.75" customHeight="1" x14ac:dyDescent="0.25">
      <c r="A30" s="70"/>
      <c r="B30" s="71"/>
      <c r="C30" s="72"/>
      <c r="D30" s="72"/>
      <c r="E30" s="72"/>
      <c r="F30" s="71"/>
      <c r="G30" s="78"/>
      <c r="H30" s="73"/>
      <c r="K30" s="125" t="s">
        <v>390</v>
      </c>
      <c r="L30" s="125">
        <v>84031</v>
      </c>
      <c r="M30" s="125">
        <v>84200</v>
      </c>
      <c r="N30" s="125" t="s">
        <v>390</v>
      </c>
      <c r="O30" s="125" t="s">
        <v>390</v>
      </c>
      <c r="P30" s="125" t="s">
        <v>412</v>
      </c>
      <c r="Q30" s="125">
        <v>37.92</v>
      </c>
      <c r="R30" s="125" t="s">
        <v>467</v>
      </c>
      <c r="S30" s="125">
        <v>747</v>
      </c>
      <c r="AB30" s="128" t="s">
        <v>213</v>
      </c>
      <c r="AC30" s="135" t="s">
        <v>217</v>
      </c>
      <c r="AD30" s="135" t="s">
        <v>218</v>
      </c>
      <c r="AE30" s="135" t="s">
        <v>219</v>
      </c>
    </row>
    <row r="31" spans="1:80" ht="36.75" customHeight="1" x14ac:dyDescent="0.25">
      <c r="A31" s="70"/>
      <c r="B31" s="71"/>
      <c r="C31" s="72"/>
      <c r="D31" s="72"/>
      <c r="E31" s="72"/>
      <c r="F31" s="71"/>
      <c r="G31" s="78"/>
      <c r="H31" s="73"/>
      <c r="K31" s="125" t="s">
        <v>468</v>
      </c>
      <c r="L31" s="125">
        <v>84032</v>
      </c>
      <c r="M31" s="125">
        <v>84750</v>
      </c>
      <c r="N31" s="125" t="s">
        <v>399</v>
      </c>
      <c r="O31" s="125" t="s">
        <v>399</v>
      </c>
      <c r="P31" s="125" t="s">
        <v>407</v>
      </c>
      <c r="Q31" s="125">
        <v>18.11</v>
      </c>
      <c r="R31" s="125" t="s">
        <v>469</v>
      </c>
      <c r="S31" s="125">
        <v>27</v>
      </c>
      <c r="AB31" s="135" t="s">
        <v>220</v>
      </c>
      <c r="AC31" s="135" t="s">
        <v>221</v>
      </c>
      <c r="AD31" s="135" t="s">
        <v>222</v>
      </c>
      <c r="AE31" s="135" t="s">
        <v>212</v>
      </c>
      <c r="AF31" s="135" t="s">
        <v>223</v>
      </c>
    </row>
    <row r="32" spans="1:80" ht="36.75" customHeight="1" x14ac:dyDescent="0.25">
      <c r="A32" s="70"/>
      <c r="B32" s="71"/>
      <c r="C32" s="72"/>
      <c r="D32" s="72"/>
      <c r="E32" s="72"/>
      <c r="F32" s="71"/>
      <c r="G32" s="78"/>
      <c r="H32" s="73"/>
      <c r="I32" s="122"/>
      <c r="J32" s="90"/>
      <c r="K32" s="125" t="s">
        <v>470</v>
      </c>
      <c r="L32" s="125">
        <v>84033</v>
      </c>
      <c r="M32" s="125">
        <v>84400</v>
      </c>
      <c r="N32" s="125" t="s">
        <v>399</v>
      </c>
      <c r="O32" s="125" t="s">
        <v>399</v>
      </c>
      <c r="P32" s="125" t="s">
        <v>407</v>
      </c>
      <c r="Q32" s="125">
        <v>9.84</v>
      </c>
      <c r="R32" s="125" t="s">
        <v>471</v>
      </c>
      <c r="S32" s="125">
        <v>13</v>
      </c>
      <c r="AB32" s="135" t="s">
        <v>224</v>
      </c>
      <c r="AC32" s="135" t="s">
        <v>225</v>
      </c>
      <c r="AD32" s="135" t="s">
        <v>226</v>
      </c>
      <c r="AE32" s="135" t="s">
        <v>208</v>
      </c>
      <c r="AF32" s="135" t="s">
        <v>227</v>
      </c>
    </row>
    <row r="33" spans="1:46" ht="36.75" customHeight="1" x14ac:dyDescent="0.25">
      <c r="A33" s="70"/>
      <c r="B33" s="71"/>
      <c r="C33" s="72"/>
      <c r="D33" s="72"/>
      <c r="E33" s="72"/>
      <c r="F33" s="71"/>
      <c r="G33" s="78"/>
      <c r="H33" s="73"/>
      <c r="K33" s="125" t="s">
        <v>472</v>
      </c>
      <c r="L33" s="125">
        <v>84034</v>
      </c>
      <c r="M33" s="125">
        <v>84510</v>
      </c>
      <c r="N33" s="125" t="s">
        <v>369</v>
      </c>
      <c r="O33" s="125" t="s">
        <v>473</v>
      </c>
      <c r="P33" s="125" t="s">
        <v>370</v>
      </c>
      <c r="Q33" s="125">
        <v>18.23</v>
      </c>
      <c r="R33" s="125" t="s">
        <v>474</v>
      </c>
      <c r="S33" s="125">
        <v>268</v>
      </c>
      <c r="AB33" s="135" t="s">
        <v>228</v>
      </c>
      <c r="AC33" s="135" t="s">
        <v>235</v>
      </c>
      <c r="AD33" s="135" t="s">
        <v>236</v>
      </c>
      <c r="AE33" s="135" t="s">
        <v>208</v>
      </c>
      <c r="AF33" s="128" t="s">
        <v>209</v>
      </c>
    </row>
    <row r="34" spans="1:46" ht="36.75" customHeight="1" x14ac:dyDescent="0.25">
      <c r="A34" s="70"/>
      <c r="B34" s="71"/>
      <c r="C34" s="72"/>
      <c r="D34" s="72"/>
      <c r="E34" s="72"/>
      <c r="F34" s="71"/>
      <c r="G34" s="78"/>
      <c r="H34" s="73"/>
      <c r="K34" s="125" t="s">
        <v>473</v>
      </c>
      <c r="L34" s="125">
        <v>84035</v>
      </c>
      <c r="M34" s="125">
        <v>84300</v>
      </c>
      <c r="N34" s="125" t="s">
        <v>399</v>
      </c>
      <c r="O34" s="125" t="s">
        <v>473</v>
      </c>
      <c r="P34" s="125" t="s">
        <v>423</v>
      </c>
      <c r="Q34" s="125">
        <v>45.96</v>
      </c>
      <c r="R34" s="125" t="s">
        <v>475</v>
      </c>
      <c r="S34" s="125">
        <v>580</v>
      </c>
      <c r="AB34" s="135" t="s">
        <v>229</v>
      </c>
      <c r="AC34" s="135" t="s">
        <v>233</v>
      </c>
      <c r="AD34" s="135" t="s">
        <v>234</v>
      </c>
      <c r="AE34" s="135" t="s">
        <v>212</v>
      </c>
      <c r="AF34" s="135" t="s">
        <v>230</v>
      </c>
    </row>
    <row r="35" spans="1:46" ht="36.75" customHeight="1" x14ac:dyDescent="0.25">
      <c r="A35" s="70"/>
      <c r="B35" s="71"/>
      <c r="C35" s="72"/>
      <c r="D35" s="72"/>
      <c r="E35" s="72"/>
      <c r="F35" s="71"/>
      <c r="G35" s="78"/>
      <c r="H35" s="73"/>
      <c r="K35" s="125" t="s">
        <v>476</v>
      </c>
      <c r="L35" s="125">
        <v>84036</v>
      </c>
      <c r="M35" s="125">
        <v>84470</v>
      </c>
      <c r="N35" s="125" t="s">
        <v>369</v>
      </c>
      <c r="O35" s="125" t="s">
        <v>477</v>
      </c>
      <c r="P35" s="125" t="s">
        <v>478</v>
      </c>
      <c r="Q35" s="125">
        <v>13.48</v>
      </c>
      <c r="R35" s="125" t="s">
        <v>479</v>
      </c>
      <c r="S35" s="125">
        <v>246</v>
      </c>
    </row>
    <row r="36" spans="1:46" ht="36.75" customHeight="1" x14ac:dyDescent="0.25">
      <c r="A36" s="70"/>
      <c r="B36" s="71"/>
      <c r="C36" s="72"/>
      <c r="D36" s="72"/>
      <c r="E36" s="72"/>
      <c r="F36" s="71"/>
      <c r="G36" s="78"/>
      <c r="H36" s="73"/>
      <c r="K36" s="125" t="s">
        <v>480</v>
      </c>
      <c r="L36" s="125">
        <v>84037</v>
      </c>
      <c r="M36" s="125">
        <v>84230</v>
      </c>
      <c r="N36" s="125" t="s">
        <v>390</v>
      </c>
      <c r="O36" s="125" t="s">
        <v>431</v>
      </c>
      <c r="P36" s="125" t="s">
        <v>458</v>
      </c>
      <c r="Q36" s="125">
        <v>25.85</v>
      </c>
      <c r="R36" s="125" t="s">
        <v>481</v>
      </c>
      <c r="S36" s="125">
        <v>82</v>
      </c>
      <c r="AG36" s="126" t="s">
        <v>326</v>
      </c>
      <c r="AH36" s="126" t="s">
        <v>327</v>
      </c>
      <c r="AI36" s="126" t="s">
        <v>328</v>
      </c>
      <c r="AJ36" s="126" t="s">
        <v>329</v>
      </c>
      <c r="AK36" s="126" t="s">
        <v>330</v>
      </c>
      <c r="AL36" s="126" t="s">
        <v>331</v>
      </c>
    </row>
    <row r="37" spans="1:46" ht="36.75" customHeight="1" x14ac:dyDescent="0.25">
      <c r="A37" s="70"/>
      <c r="B37" s="71"/>
      <c r="C37" s="72"/>
      <c r="D37" s="72"/>
      <c r="E37" s="72"/>
      <c r="F37" s="71"/>
      <c r="G37" s="78"/>
      <c r="H37" s="73"/>
      <c r="K37" s="125" t="s">
        <v>452</v>
      </c>
      <c r="L37" s="125">
        <v>84038</v>
      </c>
      <c r="M37" s="125">
        <v>84460</v>
      </c>
      <c r="N37" s="125" t="s">
        <v>399</v>
      </c>
      <c r="O37" s="125" t="s">
        <v>452</v>
      </c>
      <c r="P37" s="125" t="s">
        <v>423</v>
      </c>
      <c r="Q37" s="125">
        <v>58.56</v>
      </c>
      <c r="R37" s="125" t="s">
        <v>482</v>
      </c>
      <c r="S37" s="125">
        <v>73</v>
      </c>
      <c r="AB37" s="136" t="s">
        <v>280</v>
      </c>
      <c r="AC37" s="136" t="s">
        <v>281</v>
      </c>
      <c r="AD37" s="136" t="s">
        <v>282</v>
      </c>
      <c r="AE37" s="136" t="s">
        <v>283</v>
      </c>
      <c r="AG37" s="130" t="s">
        <v>332</v>
      </c>
      <c r="AH37" s="130" t="s">
        <v>333</v>
      </c>
      <c r="AI37" s="130" t="s">
        <v>334</v>
      </c>
      <c r="AJ37" s="130" t="s">
        <v>335</v>
      </c>
      <c r="AK37" s="130" t="s">
        <v>336</v>
      </c>
      <c r="AL37" s="130" t="s">
        <v>337</v>
      </c>
    </row>
    <row r="38" spans="1:46" ht="36.75" customHeight="1" x14ac:dyDescent="0.25">
      <c r="A38" s="70"/>
      <c r="B38" s="71"/>
      <c r="C38" s="72"/>
      <c r="D38" s="72"/>
      <c r="E38" s="72"/>
      <c r="F38" s="71"/>
      <c r="G38" s="78"/>
      <c r="H38" s="73"/>
      <c r="I38" s="122"/>
      <c r="J38" s="90"/>
      <c r="K38" s="125" t="s">
        <v>483</v>
      </c>
      <c r="L38" s="125">
        <v>84039</v>
      </c>
      <c r="M38" s="125">
        <v>84350</v>
      </c>
      <c r="N38" s="125" t="s">
        <v>369</v>
      </c>
      <c r="O38" s="125" t="s">
        <v>431</v>
      </c>
      <c r="P38" s="125" t="s">
        <v>458</v>
      </c>
      <c r="Q38" s="125">
        <v>32.78</v>
      </c>
      <c r="R38" s="125" t="s">
        <v>484</v>
      </c>
      <c r="S38" s="125">
        <v>172</v>
      </c>
      <c r="AB38" s="130" t="s">
        <v>284</v>
      </c>
      <c r="AC38" s="131" t="s">
        <v>285</v>
      </c>
      <c r="AD38" s="130" t="s">
        <v>286</v>
      </c>
      <c r="AE38" s="137" t="s">
        <v>290</v>
      </c>
      <c r="AG38" s="131" t="s">
        <v>285</v>
      </c>
      <c r="AH38" s="131" t="s">
        <v>295</v>
      </c>
      <c r="AI38" s="131" t="s">
        <v>300</v>
      </c>
      <c r="AJ38" s="131" t="s">
        <v>305</v>
      </c>
      <c r="AK38" s="131" t="s">
        <v>312</v>
      </c>
      <c r="AL38" s="131" t="s">
        <v>315</v>
      </c>
    </row>
    <row r="39" spans="1:46" ht="36.75" customHeight="1" x14ac:dyDescent="0.25">
      <c r="A39" s="70"/>
      <c r="B39" s="71"/>
      <c r="C39" s="72"/>
      <c r="D39" s="72"/>
      <c r="E39" s="72"/>
      <c r="F39" s="71"/>
      <c r="G39" s="78"/>
      <c r="H39" s="73"/>
      <c r="K39" s="125" t="s">
        <v>485</v>
      </c>
      <c r="L39" s="125">
        <v>84040</v>
      </c>
      <c r="M39" s="125">
        <v>84110</v>
      </c>
      <c r="N39" s="125" t="s">
        <v>390</v>
      </c>
      <c r="O39" s="125" t="s">
        <v>428</v>
      </c>
      <c r="P39" s="125" t="s">
        <v>443</v>
      </c>
      <c r="Q39" s="125">
        <v>11.48</v>
      </c>
      <c r="R39" s="125" t="s">
        <v>486</v>
      </c>
      <c r="S39" s="125">
        <v>36</v>
      </c>
      <c r="AB39" s="130"/>
      <c r="AC39" s="131"/>
      <c r="AD39" s="130" t="s">
        <v>287</v>
      </c>
      <c r="AE39" s="137"/>
      <c r="AG39" s="131" t="s">
        <v>291</v>
      </c>
      <c r="AL39" s="131" t="s">
        <v>320</v>
      </c>
    </row>
    <row r="40" spans="1:46" ht="36.75" customHeight="1" x14ac:dyDescent="0.25">
      <c r="A40" s="70"/>
      <c r="B40" s="71"/>
      <c r="C40" s="72"/>
      <c r="D40" s="72"/>
      <c r="E40" s="72"/>
      <c r="F40" s="71"/>
      <c r="G40" s="78"/>
      <c r="H40" s="73"/>
      <c r="K40" s="125" t="s">
        <v>487</v>
      </c>
      <c r="L40" s="125">
        <v>84041</v>
      </c>
      <c r="M40" s="125">
        <v>84410</v>
      </c>
      <c r="N40" s="125" t="s">
        <v>390</v>
      </c>
      <c r="O40" s="125" t="s">
        <v>415</v>
      </c>
      <c r="P40" s="125" t="s">
        <v>412</v>
      </c>
      <c r="Q40" s="125">
        <v>7.63</v>
      </c>
      <c r="R40" s="125" t="s">
        <v>488</v>
      </c>
      <c r="S40" s="125">
        <v>62</v>
      </c>
      <c r="AB40" s="130"/>
      <c r="AC40" s="131"/>
      <c r="AD40" s="130" t="s">
        <v>288</v>
      </c>
      <c r="AE40" s="137"/>
    </row>
    <row r="41" spans="1:46" ht="36.75" customHeight="1" x14ac:dyDescent="0.25">
      <c r="A41" s="70"/>
      <c r="B41" s="71"/>
      <c r="C41" s="72"/>
      <c r="D41" s="72"/>
      <c r="E41" s="72"/>
      <c r="F41" s="71"/>
      <c r="G41" s="78"/>
      <c r="H41" s="73"/>
      <c r="I41" s="123"/>
      <c r="K41" s="125" t="s">
        <v>489</v>
      </c>
      <c r="L41" s="125">
        <v>84042</v>
      </c>
      <c r="M41" s="125">
        <v>84160</v>
      </c>
      <c r="N41" s="125" t="s">
        <v>399</v>
      </c>
      <c r="O41" s="125" t="s">
        <v>452</v>
      </c>
      <c r="P41" s="125" t="s">
        <v>401</v>
      </c>
      <c r="Q41" s="125">
        <v>32.68</v>
      </c>
      <c r="R41" s="125" t="s">
        <v>490</v>
      </c>
      <c r="S41" s="125">
        <v>54</v>
      </c>
      <c r="AB41" s="130"/>
      <c r="AC41" s="131"/>
      <c r="AD41" s="130" t="s">
        <v>289</v>
      </c>
      <c r="AE41" s="137"/>
    </row>
    <row r="42" spans="1:46" ht="36.75" customHeight="1" x14ac:dyDescent="0.25">
      <c r="A42" s="70"/>
      <c r="B42" s="71"/>
      <c r="C42" s="72"/>
      <c r="D42" s="72"/>
      <c r="E42" s="72"/>
      <c r="F42" s="71"/>
      <c r="G42" s="78"/>
      <c r="H42" s="73"/>
      <c r="I42" s="123"/>
      <c r="K42" s="125" t="s">
        <v>491</v>
      </c>
      <c r="L42" s="125">
        <v>84043</v>
      </c>
      <c r="M42" s="125">
        <v>84320</v>
      </c>
      <c r="N42" s="125" t="s">
        <v>369</v>
      </c>
      <c r="O42" s="125" t="s">
        <v>391</v>
      </c>
      <c r="P42" s="125" t="s">
        <v>370</v>
      </c>
      <c r="Q42" s="125">
        <v>16.57</v>
      </c>
      <c r="R42" s="125" t="s">
        <v>492</v>
      </c>
      <c r="S42" s="125">
        <v>511</v>
      </c>
      <c r="AB42" s="130"/>
      <c r="AC42" s="131" t="s">
        <v>291</v>
      </c>
      <c r="AD42" s="130" t="s">
        <v>292</v>
      </c>
      <c r="AE42" s="137" t="s">
        <v>293</v>
      </c>
    </row>
    <row r="43" spans="1:46" ht="36.75" customHeight="1" x14ac:dyDescent="0.25">
      <c r="A43" s="70"/>
      <c r="B43" s="71"/>
      <c r="C43" s="72"/>
      <c r="D43" s="72"/>
      <c r="E43" s="72"/>
      <c r="F43" s="71"/>
      <c r="G43" s="78"/>
      <c r="H43" s="73"/>
      <c r="I43" s="123"/>
      <c r="K43" s="125" t="s">
        <v>493</v>
      </c>
      <c r="L43" s="125">
        <v>84044</v>
      </c>
      <c r="M43" s="125">
        <v>84340</v>
      </c>
      <c r="N43" s="125" t="s">
        <v>390</v>
      </c>
      <c r="O43" s="125" t="s">
        <v>428</v>
      </c>
      <c r="P43" s="125" t="s">
        <v>443</v>
      </c>
      <c r="Q43" s="125">
        <v>14.91</v>
      </c>
      <c r="R43" s="125" t="s">
        <v>494</v>
      </c>
      <c r="S43" s="125">
        <v>75</v>
      </c>
      <c r="AB43" s="130" t="s">
        <v>294</v>
      </c>
      <c r="AC43" s="131" t="s">
        <v>295</v>
      </c>
      <c r="AD43" s="130" t="s">
        <v>296</v>
      </c>
      <c r="AE43" s="137" t="s">
        <v>297</v>
      </c>
    </row>
    <row r="44" spans="1:46" ht="15.6" thickBot="1" x14ac:dyDescent="0.3">
      <c r="A44" s="74"/>
      <c r="B44" s="75"/>
      <c r="C44" s="75"/>
      <c r="D44" s="76"/>
      <c r="E44" s="76"/>
      <c r="F44" s="75"/>
      <c r="G44" s="76">
        <f t="shared" ref="G44" si="0">SUM(G29:G43)</f>
        <v>0</v>
      </c>
      <c r="H44" s="77"/>
      <c r="I44" s="123"/>
      <c r="K44" s="125" t="s">
        <v>495</v>
      </c>
      <c r="L44" s="125">
        <v>84045</v>
      </c>
      <c r="M44" s="125">
        <v>84110</v>
      </c>
      <c r="N44" s="125" t="s">
        <v>390</v>
      </c>
      <c r="O44" s="125" t="s">
        <v>428</v>
      </c>
      <c r="P44" s="125" t="s">
        <v>443</v>
      </c>
      <c r="Q44" s="125">
        <v>8.65</v>
      </c>
      <c r="R44" s="125" t="s">
        <v>496</v>
      </c>
      <c r="S44" s="125">
        <v>50</v>
      </c>
      <c r="AB44" s="130"/>
      <c r="AC44" s="131"/>
      <c r="AD44" s="130"/>
      <c r="AE44" s="137" t="s">
        <v>298</v>
      </c>
    </row>
    <row r="45" spans="1:46" ht="12.6" customHeight="1" thickTop="1" thickBot="1" x14ac:dyDescent="0.3">
      <c r="A45" s="66"/>
      <c r="B45" s="54"/>
      <c r="C45" s="54"/>
      <c r="D45" s="54"/>
      <c r="E45" s="54"/>
      <c r="F45" s="54"/>
      <c r="K45" s="125" t="s">
        <v>497</v>
      </c>
      <c r="L45" s="128">
        <v>84046</v>
      </c>
      <c r="M45" s="128">
        <v>84410</v>
      </c>
      <c r="N45" s="128" t="s">
        <v>390</v>
      </c>
      <c r="O45" s="125" t="s">
        <v>415</v>
      </c>
      <c r="P45" s="128" t="s">
        <v>412</v>
      </c>
      <c r="Q45" s="128">
        <v>20.6</v>
      </c>
      <c r="R45" s="128" t="s">
        <v>498</v>
      </c>
      <c r="S45" s="129">
        <v>23</v>
      </c>
      <c r="AB45" s="126" t="s">
        <v>299</v>
      </c>
      <c r="AC45" s="126" t="s">
        <v>300</v>
      </c>
      <c r="AD45" s="126" t="s">
        <v>301</v>
      </c>
      <c r="AE45" s="126" t="s">
        <v>302</v>
      </c>
      <c r="AO45" s="131"/>
      <c r="AT45" s="131"/>
    </row>
    <row r="46" spans="1:46" ht="36.75" customHeight="1" thickTop="1" x14ac:dyDescent="0.25">
      <c r="A46" s="101" t="s">
        <v>50</v>
      </c>
      <c r="B46" s="25" t="s">
        <v>30</v>
      </c>
      <c r="C46" s="25" t="s">
        <v>31</v>
      </c>
      <c r="D46" s="25" t="s">
        <v>32</v>
      </c>
      <c r="E46" s="25" t="s">
        <v>33</v>
      </c>
      <c r="F46" s="25" t="s">
        <v>53</v>
      </c>
      <c r="G46" s="25" t="s">
        <v>185</v>
      </c>
      <c r="H46" s="102" t="s">
        <v>186</v>
      </c>
      <c r="I46" s="124"/>
      <c r="K46" s="125" t="s">
        <v>499</v>
      </c>
      <c r="L46" s="125">
        <v>84139</v>
      </c>
      <c r="M46" s="125">
        <v>84800</v>
      </c>
      <c r="N46" s="125" t="s">
        <v>369</v>
      </c>
      <c r="O46" s="125" t="s">
        <v>477</v>
      </c>
      <c r="P46" s="125" t="s">
        <v>478</v>
      </c>
      <c r="Q46" s="125">
        <v>7.14</v>
      </c>
      <c r="R46" s="125" t="s">
        <v>500</v>
      </c>
      <c r="S46" s="125">
        <v>85</v>
      </c>
      <c r="AB46" s="130"/>
      <c r="AC46" s="131"/>
      <c r="AD46" s="130"/>
      <c r="AE46" s="137" t="s">
        <v>303</v>
      </c>
    </row>
    <row r="47" spans="1:46" ht="36.75" customHeight="1" x14ac:dyDescent="0.25">
      <c r="A47" s="52" t="s">
        <v>34</v>
      </c>
      <c r="B47" s="146"/>
      <c r="C47" s="146"/>
      <c r="D47" s="146"/>
      <c r="E47" s="146"/>
      <c r="F47" s="146"/>
      <c r="G47" s="146"/>
      <c r="H47" s="147"/>
      <c r="I47" s="124"/>
      <c r="K47" s="125" t="s">
        <v>501</v>
      </c>
      <c r="L47" s="125">
        <v>84047</v>
      </c>
      <c r="M47" s="125">
        <v>84400</v>
      </c>
      <c r="N47" s="125" t="s">
        <v>399</v>
      </c>
      <c r="O47" s="125" t="s">
        <v>399</v>
      </c>
      <c r="P47" s="125" t="s">
        <v>407</v>
      </c>
      <c r="Q47" s="125">
        <v>14.9</v>
      </c>
      <c r="R47" s="125" t="s">
        <v>502</v>
      </c>
      <c r="S47" s="125">
        <v>204</v>
      </c>
      <c r="AB47" s="130" t="s">
        <v>304</v>
      </c>
      <c r="AC47" s="131" t="s">
        <v>305</v>
      </c>
      <c r="AD47" s="130" t="s">
        <v>306</v>
      </c>
      <c r="AE47" s="137" t="s">
        <v>290</v>
      </c>
    </row>
    <row r="48" spans="1:46" ht="36.75" customHeight="1" x14ac:dyDescent="0.25">
      <c r="A48" s="52" t="s">
        <v>35</v>
      </c>
      <c r="B48" s="146"/>
      <c r="C48" s="146"/>
      <c r="D48" s="146"/>
      <c r="E48" s="146"/>
      <c r="F48" s="146"/>
      <c r="G48" s="146"/>
      <c r="H48" s="147"/>
      <c r="I48" s="124"/>
      <c r="K48" s="125" t="s">
        <v>503</v>
      </c>
      <c r="L48" s="125">
        <v>84048</v>
      </c>
      <c r="M48" s="125">
        <v>84400</v>
      </c>
      <c r="N48" s="125" t="s">
        <v>399</v>
      </c>
      <c r="O48" s="125" t="s">
        <v>399</v>
      </c>
      <c r="P48" s="125" t="s">
        <v>407</v>
      </c>
      <c r="Q48" s="125">
        <v>8.15</v>
      </c>
      <c r="R48" s="125" t="s">
        <v>448</v>
      </c>
      <c r="S48" s="125">
        <v>8.3000000000000007</v>
      </c>
      <c r="AB48" s="130"/>
      <c r="AC48" s="131"/>
      <c r="AD48" s="130" t="s">
        <v>307</v>
      </c>
      <c r="AE48" s="137"/>
    </row>
    <row r="49" spans="1:80" ht="36.75" customHeight="1" x14ac:dyDescent="0.25">
      <c r="A49" s="52" t="s">
        <v>36</v>
      </c>
      <c r="B49" s="146"/>
      <c r="C49" s="146"/>
      <c r="D49" s="146"/>
      <c r="E49" s="146"/>
      <c r="F49" s="146"/>
      <c r="G49" s="146"/>
      <c r="H49" s="103"/>
      <c r="I49" s="124"/>
      <c r="K49" s="125" t="s">
        <v>504</v>
      </c>
      <c r="L49" s="125">
        <v>84049</v>
      </c>
      <c r="M49" s="125">
        <v>84190</v>
      </c>
      <c r="N49" s="125" t="s">
        <v>390</v>
      </c>
      <c r="O49" s="125" t="s">
        <v>428</v>
      </c>
      <c r="P49" s="125" t="s">
        <v>412</v>
      </c>
      <c r="Q49" s="125">
        <v>27.14</v>
      </c>
      <c r="R49" s="125" t="s">
        <v>505</v>
      </c>
      <c r="S49" s="125">
        <v>18</v>
      </c>
      <c r="AB49" s="130"/>
      <c r="AC49" s="131"/>
      <c r="AD49" s="130" t="s">
        <v>308</v>
      </c>
      <c r="AE49" s="137"/>
    </row>
    <row r="50" spans="1:80" ht="36.75" customHeight="1" thickBot="1" x14ac:dyDescent="0.3">
      <c r="A50" s="53" t="s">
        <v>37</v>
      </c>
      <c r="B50" s="145"/>
      <c r="C50" s="145"/>
      <c r="D50" s="145"/>
      <c r="E50" s="145"/>
      <c r="F50" s="145"/>
      <c r="G50" s="145"/>
      <c r="H50" s="104"/>
      <c r="I50" s="124"/>
      <c r="K50" s="125" t="s">
        <v>506</v>
      </c>
      <c r="L50" s="125">
        <v>84050</v>
      </c>
      <c r="M50" s="125">
        <v>84220</v>
      </c>
      <c r="N50" s="125" t="s">
        <v>399</v>
      </c>
      <c r="O50" s="125" t="s">
        <v>399</v>
      </c>
      <c r="P50" s="125" t="s">
        <v>423</v>
      </c>
      <c r="Q50" s="125">
        <v>48.04</v>
      </c>
      <c r="R50" s="125" t="s">
        <v>507</v>
      </c>
      <c r="S50" s="125">
        <v>37</v>
      </c>
      <c r="AB50" s="130"/>
      <c r="AC50" s="131"/>
      <c r="AD50" s="130" t="s">
        <v>309</v>
      </c>
      <c r="AE50" s="137"/>
    </row>
    <row r="51" spans="1:80" ht="12.6" customHeight="1" thickTop="1" x14ac:dyDescent="0.25">
      <c r="A51" s="66"/>
      <c r="B51" s="54"/>
      <c r="C51" s="54"/>
      <c r="D51" s="54"/>
      <c r="E51" s="54"/>
      <c r="F51" s="54"/>
      <c r="I51" s="124"/>
      <c r="K51" s="125" t="s">
        <v>508</v>
      </c>
      <c r="L51" s="125">
        <v>84051</v>
      </c>
      <c r="M51" s="125">
        <v>84220</v>
      </c>
      <c r="N51" s="125" t="s">
        <v>399</v>
      </c>
      <c r="O51" s="125" t="s">
        <v>399</v>
      </c>
      <c r="P51" s="125" t="s">
        <v>407</v>
      </c>
      <c r="Q51" s="125">
        <v>23.77</v>
      </c>
      <c r="R51" s="125" t="s">
        <v>509</v>
      </c>
      <c r="S51" s="125">
        <v>46</v>
      </c>
      <c r="AB51" s="130"/>
      <c r="AC51" s="131"/>
      <c r="AD51" s="130" t="s">
        <v>310</v>
      </c>
      <c r="AE51" s="137"/>
    </row>
    <row r="52" spans="1:80" s="58" customFormat="1" ht="15.6" x14ac:dyDescent="0.25">
      <c r="A52" s="234" t="s">
        <v>51</v>
      </c>
      <c r="B52" s="235"/>
      <c r="C52" s="235"/>
      <c r="D52" s="235"/>
      <c r="E52" s="235"/>
      <c r="F52" s="235"/>
      <c r="G52" s="235"/>
      <c r="H52" s="235"/>
      <c r="I52" s="120"/>
      <c r="J52" s="85"/>
      <c r="K52" s="125" t="s">
        <v>510</v>
      </c>
      <c r="L52" s="125">
        <v>84052</v>
      </c>
      <c r="M52" s="125">
        <v>84240</v>
      </c>
      <c r="N52" s="125" t="s">
        <v>399</v>
      </c>
      <c r="O52" s="125" t="s">
        <v>400</v>
      </c>
      <c r="P52" s="125" t="s">
        <v>401</v>
      </c>
      <c r="Q52" s="125">
        <v>31.2</v>
      </c>
      <c r="R52" s="125" t="s">
        <v>511</v>
      </c>
      <c r="S52" s="125">
        <v>40</v>
      </c>
      <c r="T52" s="125"/>
      <c r="U52" s="125"/>
      <c r="V52" s="125"/>
      <c r="W52" s="125"/>
      <c r="X52" s="125"/>
      <c r="Y52" s="125"/>
      <c r="Z52" s="125"/>
      <c r="AA52" s="125"/>
      <c r="AB52" s="130" t="s">
        <v>311</v>
      </c>
      <c r="AC52" s="131" t="s">
        <v>312</v>
      </c>
      <c r="AD52" s="130" t="s">
        <v>313</v>
      </c>
      <c r="AE52" s="137" t="s">
        <v>290</v>
      </c>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86"/>
      <c r="BF52" s="86"/>
      <c r="BG52" s="85"/>
      <c r="BH52" s="85"/>
      <c r="BI52" s="85"/>
      <c r="BJ52" s="85"/>
      <c r="BK52" s="85"/>
      <c r="BL52" s="85"/>
      <c r="BM52" s="85"/>
      <c r="BN52" s="85"/>
      <c r="BO52" s="85"/>
      <c r="BP52" s="85"/>
      <c r="BQ52" s="85"/>
      <c r="BR52" s="85"/>
      <c r="BS52" s="85"/>
      <c r="BT52" s="85"/>
      <c r="BU52" s="85"/>
      <c r="BV52" s="85"/>
      <c r="BW52" s="85"/>
      <c r="BX52" s="85"/>
      <c r="BY52" s="85"/>
      <c r="BZ52" s="85"/>
      <c r="CA52" s="87"/>
      <c r="CB52" s="87"/>
    </row>
    <row r="53" spans="1:80" ht="12.6" customHeight="1" thickBot="1" x14ac:dyDescent="0.3">
      <c r="A53" s="66"/>
      <c r="B53" s="54"/>
      <c r="C53" s="54"/>
      <c r="D53" s="54"/>
      <c r="E53" s="54"/>
      <c r="F53" s="54"/>
      <c r="K53" s="125" t="s">
        <v>512</v>
      </c>
      <c r="L53" s="125">
        <v>84053</v>
      </c>
      <c r="M53" s="125">
        <v>84600</v>
      </c>
      <c r="N53" s="125" t="s">
        <v>390</v>
      </c>
      <c r="O53" s="125" t="s">
        <v>513</v>
      </c>
      <c r="P53" s="125" t="s">
        <v>514</v>
      </c>
      <c r="Q53" s="125">
        <v>14.92</v>
      </c>
      <c r="R53" s="125" t="s">
        <v>515</v>
      </c>
      <c r="S53" s="125">
        <v>117</v>
      </c>
      <c r="AB53" s="130" t="s">
        <v>314</v>
      </c>
      <c r="AC53" s="131" t="s">
        <v>315</v>
      </c>
      <c r="AD53" s="130" t="s">
        <v>316</v>
      </c>
      <c r="AE53" s="137" t="s">
        <v>290</v>
      </c>
    </row>
    <row r="54" spans="1:80" ht="36.75" customHeight="1" thickTop="1" x14ac:dyDescent="0.25">
      <c r="A54" s="105" t="s">
        <v>38</v>
      </c>
      <c r="B54" s="106" t="s">
        <v>710</v>
      </c>
      <c r="C54" s="106" t="s">
        <v>258</v>
      </c>
      <c r="D54" s="106" t="s">
        <v>711</v>
      </c>
      <c r="E54" s="106" t="s">
        <v>712</v>
      </c>
      <c r="F54" s="106" t="s">
        <v>44</v>
      </c>
      <c r="G54" s="106" t="s">
        <v>39</v>
      </c>
      <c r="H54" s="107" t="s">
        <v>40</v>
      </c>
      <c r="K54" s="125" t="s">
        <v>516</v>
      </c>
      <c r="L54" s="125">
        <v>84055</v>
      </c>
      <c r="M54" s="125">
        <v>84450</v>
      </c>
      <c r="N54" s="125" t="s">
        <v>369</v>
      </c>
      <c r="O54" s="125" t="s">
        <v>517</v>
      </c>
      <c r="P54" s="125" t="s">
        <v>370</v>
      </c>
      <c r="Q54" s="125">
        <v>2.57</v>
      </c>
      <c r="R54" s="125" t="s">
        <v>518</v>
      </c>
      <c r="S54" s="125">
        <v>586</v>
      </c>
      <c r="AB54" s="130"/>
      <c r="AC54" s="131"/>
      <c r="AD54" s="130" t="s">
        <v>317</v>
      </c>
      <c r="AE54" s="137"/>
    </row>
    <row r="55" spans="1:80" ht="36.75" customHeight="1" x14ac:dyDescent="0.25">
      <c r="A55" s="52" t="s">
        <v>41</v>
      </c>
      <c r="B55" s="59"/>
      <c r="C55" s="59"/>
      <c r="D55" s="59"/>
      <c r="E55" s="59"/>
      <c r="F55" s="60" t="str">
        <f>IF(SUM(B55:E55)=0,"",SUM(B55:E55))</f>
        <v/>
      </c>
      <c r="G55" s="61"/>
      <c r="H55" s="108" t="str">
        <f>IFERROR(F55/$F$60,"")</f>
        <v/>
      </c>
      <c r="K55" s="125" t="s">
        <v>519</v>
      </c>
      <c r="L55" s="125">
        <v>84056</v>
      </c>
      <c r="M55" s="125">
        <v>84150</v>
      </c>
      <c r="N55" s="125" t="s">
        <v>390</v>
      </c>
      <c r="O55" s="125" t="s">
        <v>431</v>
      </c>
      <c r="P55" s="125" t="s">
        <v>458</v>
      </c>
      <c r="Q55" s="125">
        <v>23.87</v>
      </c>
      <c r="R55" s="125" t="s">
        <v>520</v>
      </c>
      <c r="S55" s="125">
        <v>226</v>
      </c>
      <c r="AB55" s="130"/>
      <c r="AC55" s="131"/>
      <c r="AD55" s="130" t="s">
        <v>318</v>
      </c>
      <c r="AE55" s="137"/>
    </row>
    <row r="56" spans="1:80" ht="36.75" customHeight="1" x14ac:dyDescent="0.25">
      <c r="A56" s="109" t="s">
        <v>52</v>
      </c>
      <c r="B56" s="62"/>
      <c r="C56" s="62"/>
      <c r="D56" s="62"/>
      <c r="E56" s="62"/>
      <c r="F56" s="63" t="str">
        <f t="shared" ref="F56:F59" si="1">IF(SUM(B56:E56)=0,"",SUM(B56:E56))</f>
        <v/>
      </c>
      <c r="G56" s="64"/>
      <c r="H56" s="110" t="str">
        <f t="shared" ref="H56:H59" si="2">IFERROR(F56/$F$60,"")</f>
        <v/>
      </c>
      <c r="K56" s="125" t="s">
        <v>521</v>
      </c>
      <c r="L56" s="125">
        <v>84057</v>
      </c>
      <c r="M56" s="125">
        <v>84220</v>
      </c>
      <c r="N56" s="125" t="s">
        <v>399</v>
      </c>
      <c r="O56" s="125" t="s">
        <v>399</v>
      </c>
      <c r="P56" s="125" t="s">
        <v>407</v>
      </c>
      <c r="Q56" s="125">
        <v>8.2899999999999991</v>
      </c>
      <c r="R56" s="125" t="s">
        <v>522</v>
      </c>
      <c r="S56" s="125">
        <v>41</v>
      </c>
      <c r="AB56" s="130"/>
      <c r="AC56" s="131"/>
      <c r="AD56" s="130" t="s">
        <v>319</v>
      </c>
      <c r="AE56" s="137"/>
    </row>
    <row r="57" spans="1:80" ht="36.75" customHeight="1" x14ac:dyDescent="0.25">
      <c r="A57" s="52" t="s">
        <v>42</v>
      </c>
      <c r="B57" s="59"/>
      <c r="C57" s="59"/>
      <c r="D57" s="59"/>
      <c r="E57" s="59"/>
      <c r="F57" s="60" t="str">
        <f t="shared" si="1"/>
        <v/>
      </c>
      <c r="G57" s="61" t="s">
        <v>195</v>
      </c>
      <c r="H57" s="108" t="str">
        <f t="shared" si="2"/>
        <v/>
      </c>
      <c r="K57" s="125" t="s">
        <v>477</v>
      </c>
      <c r="L57" s="125">
        <v>84054</v>
      </c>
      <c r="M57" s="125">
        <v>84800</v>
      </c>
      <c r="N57" s="125" t="s">
        <v>369</v>
      </c>
      <c r="O57" s="125" t="s">
        <v>477</v>
      </c>
      <c r="P57" s="125" t="s">
        <v>478</v>
      </c>
      <c r="Q57" s="125">
        <v>44.57</v>
      </c>
      <c r="R57" s="125" t="s">
        <v>523</v>
      </c>
      <c r="S57" s="125">
        <v>436</v>
      </c>
      <c r="AB57" s="130"/>
      <c r="AC57" s="131" t="s">
        <v>320</v>
      </c>
      <c r="AD57" s="130" t="s">
        <v>321</v>
      </c>
      <c r="AE57" s="137" t="s">
        <v>324</v>
      </c>
    </row>
    <row r="58" spans="1:80" ht="36.75" customHeight="1" x14ac:dyDescent="0.25">
      <c r="A58" s="52" t="s">
        <v>43</v>
      </c>
      <c r="B58" s="59"/>
      <c r="C58" s="59"/>
      <c r="D58" s="59"/>
      <c r="E58" s="59"/>
      <c r="F58" s="60" t="str">
        <f t="shared" si="1"/>
        <v/>
      </c>
      <c r="G58" s="65"/>
      <c r="H58" s="108" t="str">
        <f t="shared" si="2"/>
        <v/>
      </c>
      <c r="K58" s="125" t="s">
        <v>524</v>
      </c>
      <c r="L58" s="125">
        <v>84009</v>
      </c>
      <c r="M58" s="125">
        <v>84240</v>
      </c>
      <c r="N58" s="125" t="s">
        <v>399</v>
      </c>
      <c r="O58" s="125" t="s">
        <v>400</v>
      </c>
      <c r="P58" s="125" t="s">
        <v>401</v>
      </c>
      <c r="Q58" s="125">
        <v>27.74</v>
      </c>
      <c r="R58" s="125" t="s">
        <v>525</v>
      </c>
      <c r="S58" s="125">
        <v>56</v>
      </c>
      <c r="AB58" s="130"/>
      <c r="AC58" s="131"/>
      <c r="AD58" s="130" t="s">
        <v>322</v>
      </c>
      <c r="AE58" s="137" t="s">
        <v>325</v>
      </c>
    </row>
    <row r="59" spans="1:80" ht="36.75" customHeight="1" x14ac:dyDescent="0.25">
      <c r="A59" s="52" t="s">
        <v>193</v>
      </c>
      <c r="B59" s="59"/>
      <c r="C59" s="59"/>
      <c r="D59" s="59"/>
      <c r="E59" s="59"/>
      <c r="F59" s="60" t="str">
        <f t="shared" si="1"/>
        <v/>
      </c>
      <c r="G59" s="61" t="s">
        <v>194</v>
      </c>
      <c r="H59" s="108" t="str">
        <f t="shared" si="2"/>
        <v/>
      </c>
      <c r="K59" s="125" t="s">
        <v>526</v>
      </c>
      <c r="L59" s="125">
        <v>84010</v>
      </c>
      <c r="M59" s="125">
        <v>84120</v>
      </c>
      <c r="N59" s="125" t="s">
        <v>399</v>
      </c>
      <c r="O59" s="125" t="s">
        <v>400</v>
      </c>
      <c r="P59" s="125" t="s">
        <v>401</v>
      </c>
      <c r="Q59" s="125">
        <v>5.9</v>
      </c>
      <c r="R59" s="125" t="s">
        <v>527</v>
      </c>
      <c r="S59" s="125">
        <v>138</v>
      </c>
      <c r="AB59" s="130"/>
      <c r="AC59" s="131"/>
      <c r="AD59" s="130" t="s">
        <v>323</v>
      </c>
      <c r="AE59" s="128"/>
    </row>
    <row r="60" spans="1:80" ht="36.75" customHeight="1" thickBot="1" x14ac:dyDescent="0.3">
      <c r="A60" s="111" t="s">
        <v>44</v>
      </c>
      <c r="B60" s="112" t="str">
        <f>IF(SUM(B55:B59)=0,"",SUM(B55:B59))</f>
        <v/>
      </c>
      <c r="C60" s="112" t="str">
        <f t="shared" ref="C60:F60" si="3">IF(SUM(C55:C59)=0,"",SUM(C55:C59))</f>
        <v/>
      </c>
      <c r="D60" s="112" t="str">
        <f t="shared" si="3"/>
        <v/>
      </c>
      <c r="E60" s="112" t="str">
        <f t="shared" si="3"/>
        <v/>
      </c>
      <c r="F60" s="112" t="str">
        <f t="shared" si="3"/>
        <v/>
      </c>
      <c r="G60" s="112"/>
      <c r="H60" s="113"/>
      <c r="K60" s="125" t="s">
        <v>528</v>
      </c>
      <c r="L60" s="125">
        <v>84084</v>
      </c>
      <c r="M60" s="125">
        <v>84240</v>
      </c>
      <c r="N60" s="125" t="s">
        <v>399</v>
      </c>
      <c r="O60" s="125" t="s">
        <v>400</v>
      </c>
      <c r="P60" s="125" t="s">
        <v>401</v>
      </c>
      <c r="Q60" s="125">
        <v>14.63</v>
      </c>
      <c r="R60" s="125" t="s">
        <v>529</v>
      </c>
      <c r="S60" s="125">
        <v>91</v>
      </c>
    </row>
    <row r="61" spans="1:80" ht="12.6" customHeight="1" thickTop="1" thickBot="1" x14ac:dyDescent="0.3">
      <c r="A61" s="66"/>
      <c r="B61" s="54"/>
      <c r="C61" s="54"/>
      <c r="D61" s="54"/>
      <c r="E61" s="54"/>
      <c r="F61" s="54"/>
      <c r="K61" s="125" t="s">
        <v>530</v>
      </c>
      <c r="L61" s="125">
        <v>84100</v>
      </c>
      <c r="M61" s="125">
        <v>84190</v>
      </c>
      <c r="N61" s="125" t="s">
        <v>390</v>
      </c>
      <c r="O61" s="125" t="s">
        <v>428</v>
      </c>
      <c r="P61" s="125" t="s">
        <v>412</v>
      </c>
      <c r="Q61" s="125">
        <v>4.87</v>
      </c>
      <c r="R61" s="125" t="s">
        <v>531</v>
      </c>
      <c r="S61" s="125">
        <v>10</v>
      </c>
    </row>
    <row r="62" spans="1:80" ht="36.75" customHeight="1" thickTop="1" x14ac:dyDescent="0.25">
      <c r="A62" s="114" t="s">
        <v>45</v>
      </c>
      <c r="B62" s="115" t="s">
        <v>710</v>
      </c>
      <c r="C62" s="115" t="s">
        <v>258</v>
      </c>
      <c r="D62" s="115" t="s">
        <v>711</v>
      </c>
      <c r="E62" s="115" t="s">
        <v>712</v>
      </c>
      <c r="F62" s="115" t="s">
        <v>44</v>
      </c>
      <c r="G62" s="115" t="s">
        <v>39</v>
      </c>
      <c r="H62" s="116" t="s">
        <v>40</v>
      </c>
      <c r="K62" s="125" t="s">
        <v>532</v>
      </c>
      <c r="L62" s="125">
        <v>84101</v>
      </c>
      <c r="M62" s="125">
        <v>84210</v>
      </c>
      <c r="N62" s="125" t="s">
        <v>390</v>
      </c>
      <c r="O62" s="125" t="s">
        <v>415</v>
      </c>
      <c r="P62" s="125" t="s">
        <v>412</v>
      </c>
      <c r="Q62" s="125">
        <v>11.03</v>
      </c>
      <c r="R62" s="125" t="s">
        <v>533</v>
      </c>
      <c r="S62" s="125">
        <v>38</v>
      </c>
    </row>
    <row r="63" spans="1:80" ht="36.75" customHeight="1" x14ac:dyDescent="0.25">
      <c r="A63" s="52" t="s">
        <v>55</v>
      </c>
      <c r="B63" s="59"/>
      <c r="C63" s="59"/>
      <c r="D63" s="59"/>
      <c r="E63" s="59"/>
      <c r="F63" s="60" t="str">
        <f t="shared" ref="F63:F69" si="4">IF(SUM(B63:E63)=0,"",SUM(B63:E63))</f>
        <v/>
      </c>
      <c r="G63" s="61"/>
      <c r="H63" s="108" t="str">
        <f>IFERROR(F63/$F$70,"")</f>
        <v/>
      </c>
      <c r="K63" s="125" t="s">
        <v>534</v>
      </c>
      <c r="L63" s="125">
        <v>84133</v>
      </c>
      <c r="M63" s="125">
        <v>84240</v>
      </c>
      <c r="N63" s="125" t="s">
        <v>399</v>
      </c>
      <c r="O63" s="125" t="s">
        <v>400</v>
      </c>
      <c r="P63" s="125" t="s">
        <v>401</v>
      </c>
      <c r="Q63" s="125">
        <v>41.3</v>
      </c>
      <c r="R63" s="125" t="s">
        <v>535</v>
      </c>
      <c r="S63" s="125">
        <v>104</v>
      </c>
    </row>
    <row r="64" spans="1:80" ht="36.75" customHeight="1" x14ac:dyDescent="0.25">
      <c r="A64" s="52" t="s">
        <v>54</v>
      </c>
      <c r="B64" s="59"/>
      <c r="C64" s="59"/>
      <c r="D64" s="59"/>
      <c r="E64" s="59"/>
      <c r="F64" s="60" t="str">
        <f t="shared" si="4"/>
        <v/>
      </c>
      <c r="G64" s="61"/>
      <c r="H64" s="108" t="str">
        <f t="shared" ref="H64:H69" si="5">IFERROR(F64/$F$70,"")</f>
        <v/>
      </c>
      <c r="K64" s="125" t="s">
        <v>536</v>
      </c>
      <c r="L64" s="125">
        <v>84058</v>
      </c>
      <c r="M64" s="125">
        <v>84480</v>
      </c>
      <c r="N64" s="125" t="s">
        <v>399</v>
      </c>
      <c r="O64" s="125" t="s">
        <v>399</v>
      </c>
      <c r="P64" s="125" t="s">
        <v>407</v>
      </c>
      <c r="Q64" s="125">
        <v>10.66</v>
      </c>
      <c r="R64" s="125" t="s">
        <v>537</v>
      </c>
      <c r="S64" s="125">
        <v>38</v>
      </c>
    </row>
    <row r="65" spans="1:19" ht="36.75" customHeight="1" x14ac:dyDescent="0.25">
      <c r="A65" s="52" t="s">
        <v>46</v>
      </c>
      <c r="B65" s="59"/>
      <c r="C65" s="59"/>
      <c r="D65" s="59"/>
      <c r="E65" s="59"/>
      <c r="F65" s="60" t="str">
        <f t="shared" si="4"/>
        <v/>
      </c>
      <c r="G65" s="61"/>
      <c r="H65" s="108" t="str">
        <f t="shared" si="5"/>
        <v/>
      </c>
      <c r="K65" s="125" t="s">
        <v>538</v>
      </c>
      <c r="L65" s="125">
        <v>84059</v>
      </c>
      <c r="M65" s="125">
        <v>84190</v>
      </c>
      <c r="N65" s="125" t="s">
        <v>390</v>
      </c>
      <c r="O65" s="125" t="s">
        <v>428</v>
      </c>
      <c r="P65" s="125" t="s">
        <v>412</v>
      </c>
      <c r="Q65" s="125">
        <v>4.54</v>
      </c>
      <c r="R65" s="125" t="s">
        <v>539</v>
      </c>
      <c r="S65" s="125">
        <v>26</v>
      </c>
    </row>
    <row r="66" spans="1:19" ht="36.75" customHeight="1" x14ac:dyDescent="0.25">
      <c r="A66" s="52" t="s">
        <v>47</v>
      </c>
      <c r="B66" s="59"/>
      <c r="C66" s="59"/>
      <c r="D66" s="59"/>
      <c r="E66" s="59"/>
      <c r="F66" s="60" t="str">
        <f t="shared" si="4"/>
        <v/>
      </c>
      <c r="G66" s="61"/>
      <c r="H66" s="108" t="str">
        <f t="shared" si="5"/>
        <v/>
      </c>
      <c r="K66" s="125" t="s">
        <v>540</v>
      </c>
      <c r="L66" s="125">
        <v>84061</v>
      </c>
      <c r="M66" s="125">
        <v>84290</v>
      </c>
      <c r="N66" s="125" t="s">
        <v>390</v>
      </c>
      <c r="O66" s="125" t="s">
        <v>437</v>
      </c>
      <c r="P66" s="125" t="s">
        <v>463</v>
      </c>
      <c r="Q66" s="125">
        <v>9.2899999999999991</v>
      </c>
      <c r="R66" s="125" t="s">
        <v>541</v>
      </c>
      <c r="S66" s="125">
        <v>36</v>
      </c>
    </row>
    <row r="67" spans="1:19" ht="36.75" customHeight="1" x14ac:dyDescent="0.25">
      <c r="A67" s="52" t="s">
        <v>48</v>
      </c>
      <c r="B67" s="59"/>
      <c r="C67" s="59"/>
      <c r="D67" s="59"/>
      <c r="E67" s="59"/>
      <c r="F67" s="60" t="str">
        <f t="shared" si="4"/>
        <v/>
      </c>
      <c r="G67" s="61"/>
      <c r="H67" s="108" t="str">
        <f t="shared" si="5"/>
        <v/>
      </c>
      <c r="K67" s="125" t="s">
        <v>542</v>
      </c>
      <c r="L67" s="125">
        <v>84060</v>
      </c>
      <c r="M67" s="125">
        <v>84400</v>
      </c>
      <c r="N67" s="125" t="s">
        <v>399</v>
      </c>
      <c r="O67" s="125" t="s">
        <v>399</v>
      </c>
      <c r="P67" s="125" t="s">
        <v>407</v>
      </c>
      <c r="Q67" s="125">
        <v>21.79</v>
      </c>
      <c r="R67" s="125" t="s">
        <v>543</v>
      </c>
      <c r="S67" s="125">
        <v>1.7</v>
      </c>
    </row>
    <row r="68" spans="1:19" ht="36.75" customHeight="1" x14ac:dyDescent="0.25">
      <c r="A68" s="52" t="s">
        <v>49</v>
      </c>
      <c r="B68" s="59"/>
      <c r="C68" s="59"/>
      <c r="D68" s="59"/>
      <c r="E68" s="59"/>
      <c r="F68" s="60" t="str">
        <f t="shared" si="4"/>
        <v/>
      </c>
      <c r="G68" s="61"/>
      <c r="H68" s="108" t="str">
        <f t="shared" si="5"/>
        <v/>
      </c>
      <c r="K68" s="125" t="s">
        <v>544</v>
      </c>
      <c r="L68" s="125">
        <v>84062</v>
      </c>
      <c r="M68" s="125">
        <v>84800</v>
      </c>
      <c r="N68" s="125" t="s">
        <v>399</v>
      </c>
      <c r="O68" s="125" t="s">
        <v>452</v>
      </c>
      <c r="P68" s="125" t="s">
        <v>423</v>
      </c>
      <c r="Q68" s="125">
        <v>16.93</v>
      </c>
      <c r="R68" s="125" t="s">
        <v>545</v>
      </c>
      <c r="S68" s="125">
        <v>97</v>
      </c>
    </row>
    <row r="69" spans="1:19" ht="36.75" customHeight="1" x14ac:dyDescent="0.25">
      <c r="A69" s="52" t="s">
        <v>193</v>
      </c>
      <c r="B69" s="59"/>
      <c r="C69" s="59"/>
      <c r="D69" s="59"/>
      <c r="E69" s="59"/>
      <c r="F69" s="60" t="str">
        <f t="shared" si="4"/>
        <v/>
      </c>
      <c r="G69" s="61" t="s">
        <v>194</v>
      </c>
      <c r="H69" s="108" t="str">
        <f t="shared" si="5"/>
        <v/>
      </c>
      <c r="K69" s="125" t="s">
        <v>546</v>
      </c>
      <c r="L69" s="125">
        <v>84063</v>
      </c>
      <c r="M69" s="125">
        <v>84840</v>
      </c>
      <c r="N69" s="125" t="s">
        <v>390</v>
      </c>
      <c r="O69" s="125" t="s">
        <v>437</v>
      </c>
      <c r="P69" s="125" t="s">
        <v>438</v>
      </c>
      <c r="Q69" s="125">
        <v>11.97</v>
      </c>
      <c r="R69" s="125" t="s">
        <v>547</v>
      </c>
      <c r="S69" s="125">
        <v>33</v>
      </c>
    </row>
    <row r="70" spans="1:19" ht="36.75" customHeight="1" thickBot="1" x14ac:dyDescent="0.3">
      <c r="A70" s="117" t="s">
        <v>44</v>
      </c>
      <c r="B70" s="118" t="str">
        <f>IF(SUM(B63:B69)=0,"",SUM(B63:B69))</f>
        <v/>
      </c>
      <c r="C70" s="118" t="str">
        <f t="shared" ref="C70:F70" si="6">IF(SUM(C63:C69)=0,"",SUM(C63:C69))</f>
        <v/>
      </c>
      <c r="D70" s="118" t="str">
        <f t="shared" si="6"/>
        <v/>
      </c>
      <c r="E70" s="118" t="str">
        <f t="shared" si="6"/>
        <v/>
      </c>
      <c r="F70" s="118" t="str">
        <f t="shared" si="6"/>
        <v/>
      </c>
      <c r="G70" s="118"/>
      <c r="H70" s="119"/>
      <c r="K70" s="125" t="s">
        <v>548</v>
      </c>
      <c r="L70" s="125">
        <v>84064</v>
      </c>
      <c r="M70" s="125">
        <v>84840</v>
      </c>
      <c r="N70" s="125" t="s">
        <v>390</v>
      </c>
      <c r="O70" s="125" t="s">
        <v>437</v>
      </c>
      <c r="P70" s="125" t="s">
        <v>438</v>
      </c>
      <c r="Q70" s="125">
        <v>17.37</v>
      </c>
      <c r="R70" s="125" t="s">
        <v>549</v>
      </c>
      <c r="S70" s="125">
        <v>219</v>
      </c>
    </row>
    <row r="71" spans="1:19" ht="36.75" customHeight="1" thickTop="1" x14ac:dyDescent="0.25">
      <c r="A71" s="66"/>
      <c r="B71" s="54"/>
      <c r="C71" s="54"/>
      <c r="D71" s="54"/>
      <c r="E71" s="54"/>
      <c r="F71" s="54"/>
      <c r="K71" s="125" t="s">
        <v>550</v>
      </c>
      <c r="L71" s="125">
        <v>84065</v>
      </c>
      <c r="M71" s="125">
        <v>84360</v>
      </c>
      <c r="N71" s="125" t="s">
        <v>399</v>
      </c>
      <c r="O71" s="125" t="s">
        <v>452</v>
      </c>
      <c r="P71" s="125" t="s">
        <v>423</v>
      </c>
      <c r="Q71" s="125">
        <v>21.81</v>
      </c>
      <c r="R71" s="125" t="s">
        <v>551</v>
      </c>
      <c r="S71" s="125">
        <v>177</v>
      </c>
    </row>
    <row r="72" spans="1:19" ht="36.75" customHeight="1" x14ac:dyDescent="0.25">
      <c r="A72" s="66"/>
      <c r="B72" s="54"/>
      <c r="C72" s="54"/>
      <c r="D72" s="54"/>
      <c r="E72" s="54"/>
      <c r="F72" s="54"/>
      <c r="K72" s="125" t="s">
        <v>552</v>
      </c>
      <c r="L72" s="125">
        <v>84008</v>
      </c>
      <c r="M72" s="125">
        <v>84330</v>
      </c>
      <c r="N72" s="125" t="s">
        <v>390</v>
      </c>
      <c r="O72" s="125" t="s">
        <v>428</v>
      </c>
      <c r="P72" s="125" t="s">
        <v>412</v>
      </c>
      <c r="Q72" s="125">
        <v>16.04</v>
      </c>
      <c r="R72" s="125" t="s">
        <v>553</v>
      </c>
      <c r="S72" s="125">
        <v>39</v>
      </c>
    </row>
    <row r="73" spans="1:19" ht="36.75" customHeight="1" x14ac:dyDescent="0.25">
      <c r="A73" s="66"/>
      <c r="B73" s="54"/>
      <c r="C73" s="54"/>
      <c r="D73" s="54"/>
      <c r="E73" s="54"/>
      <c r="F73" s="54"/>
      <c r="K73" s="125" t="s">
        <v>554</v>
      </c>
      <c r="L73" s="125">
        <v>84011</v>
      </c>
      <c r="M73" s="125">
        <v>84210</v>
      </c>
      <c r="N73" s="125" t="s">
        <v>390</v>
      </c>
      <c r="O73" s="125" t="s">
        <v>415</v>
      </c>
      <c r="P73" s="125" t="s">
        <v>412</v>
      </c>
      <c r="Q73" s="125">
        <v>9.0399999999999991</v>
      </c>
      <c r="R73" s="125" t="s">
        <v>555</v>
      </c>
      <c r="S73" s="125">
        <v>39</v>
      </c>
    </row>
    <row r="74" spans="1:19" ht="36.75" customHeight="1" x14ac:dyDescent="0.25">
      <c r="A74" s="66"/>
      <c r="B74" s="54"/>
      <c r="C74" s="54"/>
      <c r="D74" s="54"/>
      <c r="E74" s="54"/>
      <c r="F74" s="54"/>
      <c r="K74" s="125" t="s">
        <v>517</v>
      </c>
      <c r="L74" s="125">
        <v>84092</v>
      </c>
      <c r="M74" s="125">
        <v>84130</v>
      </c>
      <c r="N74" s="125" t="s">
        <v>369</v>
      </c>
      <c r="O74" s="125" t="s">
        <v>517</v>
      </c>
      <c r="P74" s="125" t="s">
        <v>370</v>
      </c>
      <c r="Q74" s="125">
        <v>10.77</v>
      </c>
      <c r="R74" s="125" t="s">
        <v>556</v>
      </c>
      <c r="S74" s="138">
        <v>1628</v>
      </c>
    </row>
    <row r="75" spans="1:19" ht="36.75" customHeight="1" x14ac:dyDescent="0.25">
      <c r="A75" s="66"/>
      <c r="B75" s="54"/>
      <c r="C75" s="54"/>
      <c r="D75" s="54"/>
      <c r="E75" s="54"/>
      <c r="F75" s="54"/>
      <c r="K75" s="125" t="s">
        <v>557</v>
      </c>
      <c r="L75" s="125">
        <v>84132</v>
      </c>
      <c r="M75" s="125">
        <v>84250</v>
      </c>
      <c r="N75" s="125" t="s">
        <v>369</v>
      </c>
      <c r="O75" s="125" t="s">
        <v>477</v>
      </c>
      <c r="P75" s="125" t="s">
        <v>478</v>
      </c>
      <c r="Q75" s="125">
        <v>35.53</v>
      </c>
      <c r="R75" s="125" t="s">
        <v>558</v>
      </c>
      <c r="S75" s="125">
        <v>255</v>
      </c>
    </row>
    <row r="76" spans="1:19" ht="36.75" customHeight="1" x14ac:dyDescent="0.25">
      <c r="A76" s="66"/>
      <c r="B76" s="54"/>
      <c r="C76" s="54"/>
      <c r="D76" s="54"/>
      <c r="E76" s="54"/>
      <c r="F76" s="54"/>
      <c r="K76" s="125" t="s">
        <v>559</v>
      </c>
      <c r="L76" s="125">
        <v>84066</v>
      </c>
      <c r="M76" s="125">
        <v>84220</v>
      </c>
      <c r="N76" s="125" t="s">
        <v>399</v>
      </c>
      <c r="O76" s="125" t="s">
        <v>399</v>
      </c>
      <c r="P76" s="125" t="s">
        <v>407</v>
      </c>
      <c r="Q76" s="125">
        <v>38.89</v>
      </c>
      <c r="R76" s="125" t="s">
        <v>560</v>
      </c>
      <c r="S76" s="125">
        <v>7.4</v>
      </c>
    </row>
    <row r="77" spans="1:19" ht="36.75" customHeight="1" x14ac:dyDescent="0.25">
      <c r="A77" s="66"/>
      <c r="B77" s="54"/>
      <c r="C77" s="54"/>
      <c r="D77" s="54"/>
      <c r="E77" s="54"/>
      <c r="F77" s="54"/>
      <c r="K77" s="125" t="s">
        <v>561</v>
      </c>
      <c r="L77" s="125">
        <v>84067</v>
      </c>
      <c r="M77" s="125">
        <v>84870</v>
      </c>
      <c r="N77" s="125" t="s">
        <v>390</v>
      </c>
      <c r="O77" s="125" t="s">
        <v>390</v>
      </c>
      <c r="P77" s="125" t="s">
        <v>412</v>
      </c>
      <c r="Q77" s="125">
        <v>11.29</v>
      </c>
      <c r="R77" s="125" t="s">
        <v>562</v>
      </c>
      <c r="S77" s="125">
        <v>231</v>
      </c>
    </row>
    <row r="78" spans="1:19" ht="36.75" customHeight="1" x14ac:dyDescent="0.25">
      <c r="A78" s="66"/>
      <c r="B78" s="54"/>
      <c r="C78" s="54"/>
      <c r="D78" s="54"/>
      <c r="E78" s="54"/>
      <c r="F78" s="54"/>
      <c r="K78" s="125" t="s">
        <v>563</v>
      </c>
      <c r="L78" s="125">
        <v>84068</v>
      </c>
      <c r="M78" s="125">
        <v>84160</v>
      </c>
      <c r="N78" s="125" t="s">
        <v>399</v>
      </c>
      <c r="O78" s="125" t="s">
        <v>452</v>
      </c>
      <c r="P78" s="125" t="s">
        <v>423</v>
      </c>
      <c r="Q78" s="125">
        <v>20.18</v>
      </c>
      <c r="R78" s="125" t="s">
        <v>564</v>
      </c>
      <c r="S78" s="125">
        <v>53</v>
      </c>
    </row>
    <row r="79" spans="1:19" ht="36.75" customHeight="1" x14ac:dyDescent="0.25">
      <c r="A79" s="66"/>
      <c r="B79" s="54"/>
      <c r="C79" s="54"/>
      <c r="D79" s="54"/>
      <c r="E79" s="54"/>
      <c r="F79" s="54"/>
      <c r="K79" s="125" t="s">
        <v>565</v>
      </c>
      <c r="L79" s="125">
        <v>84069</v>
      </c>
      <c r="M79" s="125">
        <v>84340</v>
      </c>
      <c r="N79" s="125" t="s">
        <v>390</v>
      </c>
      <c r="O79" s="125" t="s">
        <v>428</v>
      </c>
      <c r="P79" s="125" t="s">
        <v>412</v>
      </c>
      <c r="Q79" s="125">
        <v>45.33</v>
      </c>
      <c r="R79" s="125" t="s">
        <v>566</v>
      </c>
      <c r="S79" s="125">
        <v>64</v>
      </c>
    </row>
    <row r="80" spans="1:19" ht="36.75" customHeight="1" x14ac:dyDescent="0.25">
      <c r="A80" s="66"/>
      <c r="B80" s="54"/>
      <c r="C80" s="54"/>
      <c r="D80" s="54"/>
      <c r="E80" s="54"/>
      <c r="F80" s="54"/>
      <c r="K80" s="125" t="s">
        <v>567</v>
      </c>
      <c r="L80" s="125">
        <v>84070</v>
      </c>
      <c r="M80" s="125">
        <v>84570</v>
      </c>
      <c r="N80" s="125" t="s">
        <v>390</v>
      </c>
      <c r="O80" s="125" t="s">
        <v>415</v>
      </c>
      <c r="P80" s="125" t="s">
        <v>416</v>
      </c>
      <c r="Q80" s="125">
        <v>11.92</v>
      </c>
      <c r="R80" s="125" t="s">
        <v>568</v>
      </c>
      <c r="S80" s="125">
        <v>149</v>
      </c>
    </row>
    <row r="81" spans="1:19" ht="36.75" customHeight="1" x14ac:dyDescent="0.25">
      <c r="A81" s="66"/>
      <c r="B81" s="54"/>
      <c r="C81" s="54"/>
      <c r="D81" s="54"/>
      <c r="E81" s="54"/>
      <c r="F81" s="54"/>
      <c r="K81" s="125" t="s">
        <v>569</v>
      </c>
      <c r="L81" s="125">
        <v>84071</v>
      </c>
      <c r="M81" s="125">
        <v>84660</v>
      </c>
      <c r="N81" s="125" t="s">
        <v>399</v>
      </c>
      <c r="O81" s="125" t="s">
        <v>452</v>
      </c>
      <c r="P81" s="125" t="s">
        <v>423</v>
      </c>
      <c r="Q81" s="125">
        <v>9.1300000000000008</v>
      </c>
      <c r="R81" s="125" t="s">
        <v>570</v>
      </c>
      <c r="S81" s="125">
        <v>211</v>
      </c>
    </row>
    <row r="82" spans="1:19" ht="36.75" customHeight="1" x14ac:dyDescent="0.25">
      <c r="A82" s="66"/>
      <c r="B82" s="54"/>
      <c r="C82" s="54"/>
      <c r="D82" s="54"/>
      <c r="E82" s="54"/>
      <c r="F82" s="54"/>
      <c r="K82" s="125" t="s">
        <v>571</v>
      </c>
      <c r="L82" s="125">
        <v>84072</v>
      </c>
      <c r="M82" s="125">
        <v>84380</v>
      </c>
      <c r="N82" s="125" t="s">
        <v>390</v>
      </c>
      <c r="O82" s="125" t="s">
        <v>415</v>
      </c>
      <c r="P82" s="125" t="s">
        <v>412</v>
      </c>
      <c r="Q82" s="125">
        <v>37.92</v>
      </c>
      <c r="R82" s="125" t="s">
        <v>572</v>
      </c>
      <c r="S82" s="125">
        <v>159</v>
      </c>
    </row>
    <row r="83" spans="1:19" ht="36.75" customHeight="1" x14ac:dyDescent="0.25">
      <c r="A83" s="66"/>
      <c r="B83" s="54"/>
      <c r="C83" s="54"/>
      <c r="D83" s="54"/>
      <c r="E83" s="54"/>
      <c r="F83" s="54"/>
      <c r="K83" s="125" t="s">
        <v>573</v>
      </c>
      <c r="L83" s="125">
        <v>84073</v>
      </c>
      <c r="M83" s="125">
        <v>84560</v>
      </c>
      <c r="N83" s="125" t="s">
        <v>399</v>
      </c>
      <c r="O83" s="125" t="s">
        <v>399</v>
      </c>
      <c r="P83" s="125" t="s">
        <v>407</v>
      </c>
      <c r="Q83" s="125">
        <v>30.27</v>
      </c>
      <c r="R83" s="125" t="s">
        <v>574</v>
      </c>
      <c r="S83" s="125">
        <v>33</v>
      </c>
    </row>
    <row r="84" spans="1:19" ht="36.75" customHeight="1" x14ac:dyDescent="0.25">
      <c r="A84" s="66"/>
      <c r="B84" s="54"/>
      <c r="C84" s="54"/>
      <c r="D84" s="54"/>
      <c r="E84" s="54"/>
      <c r="F84" s="54"/>
      <c r="K84" s="125" t="s">
        <v>575</v>
      </c>
      <c r="L84" s="125">
        <v>84074</v>
      </c>
      <c r="M84" s="125">
        <v>84360</v>
      </c>
      <c r="N84" s="125" t="s">
        <v>399</v>
      </c>
      <c r="O84" s="125" t="s">
        <v>452</v>
      </c>
      <c r="P84" s="125" t="s">
        <v>423</v>
      </c>
      <c r="Q84" s="125">
        <v>26.59</v>
      </c>
      <c r="R84" s="125" t="s">
        <v>576</v>
      </c>
      <c r="S84" s="125">
        <v>79</v>
      </c>
    </row>
    <row r="85" spans="1:19" ht="36.75" customHeight="1" x14ac:dyDescent="0.25">
      <c r="K85" s="125" t="s">
        <v>577</v>
      </c>
      <c r="L85" s="125">
        <v>84075</v>
      </c>
      <c r="M85" s="125">
        <v>84570</v>
      </c>
      <c r="N85" s="125" t="s">
        <v>390</v>
      </c>
      <c r="O85" s="125" t="s">
        <v>415</v>
      </c>
      <c r="P85" s="125" t="s">
        <v>416</v>
      </c>
      <c r="Q85" s="125">
        <v>36.81</v>
      </c>
      <c r="R85" s="125" t="s">
        <v>578</v>
      </c>
      <c r="S85" s="125">
        <v>12</v>
      </c>
    </row>
    <row r="86" spans="1:19" ht="36.75" customHeight="1" x14ac:dyDescent="0.25">
      <c r="K86" s="125" t="s">
        <v>579</v>
      </c>
      <c r="L86" s="125">
        <v>84076</v>
      </c>
      <c r="M86" s="125">
        <v>84120</v>
      </c>
      <c r="N86" s="125" t="s">
        <v>399</v>
      </c>
      <c r="O86" s="125" t="s">
        <v>400</v>
      </c>
      <c r="P86" s="125" t="s">
        <v>401</v>
      </c>
      <c r="Q86" s="125">
        <v>31.66</v>
      </c>
      <c r="R86" s="125" t="s">
        <v>580</v>
      </c>
      <c r="S86" s="125">
        <v>41</v>
      </c>
    </row>
    <row r="87" spans="1:19" ht="36.75" customHeight="1" x14ac:dyDescent="0.25">
      <c r="K87" s="125" t="s">
        <v>581</v>
      </c>
      <c r="L87" s="125">
        <v>84077</v>
      </c>
      <c r="M87" s="125">
        <v>84330</v>
      </c>
      <c r="N87" s="125" t="s">
        <v>390</v>
      </c>
      <c r="O87" s="125" t="s">
        <v>415</v>
      </c>
      <c r="P87" s="125" t="s">
        <v>412</v>
      </c>
      <c r="Q87" s="125">
        <v>4.7300000000000004</v>
      </c>
      <c r="R87" s="125" t="s">
        <v>582</v>
      </c>
      <c r="S87" s="125">
        <v>96</v>
      </c>
    </row>
    <row r="88" spans="1:19" ht="36.75" customHeight="1" x14ac:dyDescent="0.25">
      <c r="K88" s="125" t="s">
        <v>583</v>
      </c>
      <c r="L88" s="125">
        <v>84078</v>
      </c>
      <c r="M88" s="125">
        <v>84430</v>
      </c>
      <c r="N88" s="125" t="s">
        <v>390</v>
      </c>
      <c r="O88" s="125" t="s">
        <v>437</v>
      </c>
      <c r="P88" s="125" t="s">
        <v>438</v>
      </c>
      <c r="Q88" s="125">
        <v>40.65</v>
      </c>
      <c r="R88" s="125" t="s">
        <v>584</v>
      </c>
      <c r="S88" s="125">
        <v>93</v>
      </c>
    </row>
    <row r="89" spans="1:19" ht="36.75" customHeight="1" x14ac:dyDescent="0.25">
      <c r="K89" s="125" t="s">
        <v>585</v>
      </c>
      <c r="L89" s="125">
        <v>84079</v>
      </c>
      <c r="M89" s="125">
        <v>84390</v>
      </c>
      <c r="N89" s="125" t="s">
        <v>390</v>
      </c>
      <c r="O89" s="125" t="s">
        <v>415</v>
      </c>
      <c r="P89" s="125" t="s">
        <v>416</v>
      </c>
      <c r="Q89" s="125">
        <v>47.12</v>
      </c>
      <c r="R89" s="125" t="s">
        <v>586</v>
      </c>
      <c r="S89" s="125">
        <v>6.7</v>
      </c>
    </row>
    <row r="90" spans="1:19" ht="36.75" customHeight="1" x14ac:dyDescent="0.25">
      <c r="K90" s="125" t="s">
        <v>391</v>
      </c>
      <c r="L90" s="125">
        <v>84080</v>
      </c>
      <c r="M90" s="125">
        <v>84170</v>
      </c>
      <c r="N90" s="125" t="s">
        <v>390</v>
      </c>
      <c r="O90" s="125" t="s">
        <v>391</v>
      </c>
      <c r="P90" s="125" t="s">
        <v>392</v>
      </c>
      <c r="Q90" s="125">
        <v>39.020000000000003</v>
      </c>
      <c r="R90" s="125" t="s">
        <v>587</v>
      </c>
      <c r="S90" s="125">
        <v>331</v>
      </c>
    </row>
    <row r="91" spans="1:19" ht="36.75" customHeight="1" x14ac:dyDescent="0.25">
      <c r="K91" s="125" t="s">
        <v>588</v>
      </c>
      <c r="L91" s="125">
        <v>84081</v>
      </c>
      <c r="M91" s="125">
        <v>84310</v>
      </c>
      <c r="N91" s="125" t="s">
        <v>369</v>
      </c>
      <c r="O91" s="125" t="s">
        <v>383</v>
      </c>
      <c r="P91" s="125" t="s">
        <v>370</v>
      </c>
      <c r="Q91" s="125">
        <v>10.35</v>
      </c>
      <c r="R91" s="125" t="s">
        <v>589</v>
      </c>
      <c r="S91" s="125">
        <v>804</v>
      </c>
    </row>
    <row r="92" spans="1:19" ht="36.75" customHeight="1" x14ac:dyDescent="0.25">
      <c r="K92" s="125" t="s">
        <v>590</v>
      </c>
      <c r="L92" s="125">
        <v>84082</v>
      </c>
      <c r="M92" s="125">
        <v>84570</v>
      </c>
      <c r="N92" s="125" t="s">
        <v>390</v>
      </c>
      <c r="O92" s="125" t="s">
        <v>415</v>
      </c>
      <c r="P92" s="125" t="s">
        <v>416</v>
      </c>
      <c r="Q92" s="125">
        <v>25.03</v>
      </c>
      <c r="R92" s="125" t="s">
        <v>591</v>
      </c>
      <c r="S92" s="125">
        <v>75</v>
      </c>
    </row>
    <row r="93" spans="1:19" ht="36.75" customHeight="1" x14ac:dyDescent="0.25">
      <c r="K93" s="125" t="s">
        <v>592</v>
      </c>
      <c r="L93" s="125">
        <v>84083</v>
      </c>
      <c r="M93" s="125">
        <v>84550</v>
      </c>
      <c r="N93" s="125" t="s">
        <v>390</v>
      </c>
      <c r="O93" s="125" t="s">
        <v>437</v>
      </c>
      <c r="P93" s="125" t="s">
        <v>438</v>
      </c>
      <c r="Q93" s="125">
        <v>26.09</v>
      </c>
      <c r="R93" s="125" t="s">
        <v>593</v>
      </c>
      <c r="S93" s="125">
        <v>92</v>
      </c>
    </row>
    <row r="94" spans="1:19" ht="36.75" customHeight="1" x14ac:dyDescent="0.25">
      <c r="K94" s="125" t="s">
        <v>594</v>
      </c>
      <c r="L94" s="125">
        <v>84085</v>
      </c>
      <c r="M94" s="125">
        <v>84220</v>
      </c>
      <c r="N94" s="125" t="s">
        <v>399</v>
      </c>
      <c r="O94" s="125" t="s">
        <v>399</v>
      </c>
      <c r="P94" s="125" t="s">
        <v>407</v>
      </c>
      <c r="Q94" s="125">
        <v>31.27</v>
      </c>
      <c r="R94" s="125" t="s">
        <v>595</v>
      </c>
      <c r="S94" s="125">
        <v>13</v>
      </c>
    </row>
    <row r="95" spans="1:19" ht="36.75" customHeight="1" x14ac:dyDescent="0.25">
      <c r="K95" s="125" t="s">
        <v>596</v>
      </c>
      <c r="L95" s="125">
        <v>84086</v>
      </c>
      <c r="M95" s="125">
        <v>84580</v>
      </c>
      <c r="N95" s="125" t="s">
        <v>399</v>
      </c>
      <c r="O95" s="125" t="s">
        <v>399</v>
      </c>
      <c r="P95" s="125" t="s">
        <v>423</v>
      </c>
      <c r="Q95" s="125">
        <v>24.1</v>
      </c>
      <c r="R95" s="125" t="s">
        <v>597</v>
      </c>
      <c r="S95" s="125">
        <v>55</v>
      </c>
    </row>
    <row r="96" spans="1:19" ht="36.75" customHeight="1" x14ac:dyDescent="0.25">
      <c r="K96" s="125" t="s">
        <v>457</v>
      </c>
      <c r="L96" s="125">
        <v>84087</v>
      </c>
      <c r="M96" s="125">
        <v>84100</v>
      </c>
      <c r="N96" s="125" t="s">
        <v>390</v>
      </c>
      <c r="O96" s="125" t="s">
        <v>457</v>
      </c>
      <c r="P96" s="125" t="s">
        <v>458</v>
      </c>
      <c r="Q96" s="125">
        <v>74.2</v>
      </c>
      <c r="R96" s="125" t="s">
        <v>598</v>
      </c>
      <c r="S96" s="125">
        <v>390</v>
      </c>
    </row>
    <row r="97" spans="11:19" ht="36.75" customHeight="1" x14ac:dyDescent="0.25">
      <c r="K97" s="125" t="s">
        <v>415</v>
      </c>
      <c r="L97" s="125">
        <v>84088</v>
      </c>
      <c r="M97" s="125">
        <v>84210</v>
      </c>
      <c r="N97" s="125" t="s">
        <v>390</v>
      </c>
      <c r="O97" s="125" t="s">
        <v>415</v>
      </c>
      <c r="P97" s="125" t="s">
        <v>392</v>
      </c>
      <c r="Q97" s="125">
        <v>51.12</v>
      </c>
      <c r="R97" s="125" t="s">
        <v>599</v>
      </c>
      <c r="S97" s="125">
        <v>188</v>
      </c>
    </row>
    <row r="98" spans="11:19" ht="36.75" customHeight="1" x14ac:dyDescent="0.25">
      <c r="K98" s="125" t="s">
        <v>400</v>
      </c>
      <c r="L98" s="125">
        <v>84089</v>
      </c>
      <c r="M98" s="125">
        <v>84120</v>
      </c>
      <c r="N98" s="125" t="s">
        <v>399</v>
      </c>
      <c r="O98" s="125" t="s">
        <v>400</v>
      </c>
      <c r="P98" s="125" t="s">
        <v>600</v>
      </c>
      <c r="Q98" s="125">
        <v>66.23</v>
      </c>
      <c r="R98" s="125" t="s">
        <v>601</v>
      </c>
      <c r="S98" s="125">
        <v>308</v>
      </c>
    </row>
    <row r="99" spans="11:19" ht="36.75" customHeight="1" x14ac:dyDescent="0.25">
      <c r="K99" s="125" t="s">
        <v>602</v>
      </c>
      <c r="L99" s="125">
        <v>84090</v>
      </c>
      <c r="M99" s="125">
        <v>84240</v>
      </c>
      <c r="N99" s="125" t="s">
        <v>399</v>
      </c>
      <c r="O99" s="125" t="s">
        <v>400</v>
      </c>
      <c r="P99" s="125" t="s">
        <v>401</v>
      </c>
      <c r="Q99" s="125">
        <v>17.36</v>
      </c>
      <c r="R99" s="125" t="s">
        <v>603</v>
      </c>
      <c r="S99" s="125">
        <v>39</v>
      </c>
    </row>
    <row r="100" spans="11:19" ht="36.75" customHeight="1" x14ac:dyDescent="0.25">
      <c r="K100" s="125" t="s">
        <v>604</v>
      </c>
      <c r="L100" s="125">
        <v>84091</v>
      </c>
      <c r="M100" s="125">
        <v>84420</v>
      </c>
      <c r="N100" s="125" t="s">
        <v>390</v>
      </c>
      <c r="O100" s="125" t="s">
        <v>457</v>
      </c>
      <c r="P100" s="125" t="s">
        <v>463</v>
      </c>
      <c r="Q100" s="125">
        <v>24.8</v>
      </c>
      <c r="R100" s="125" t="s">
        <v>605</v>
      </c>
      <c r="S100" s="125">
        <v>212</v>
      </c>
    </row>
    <row r="101" spans="11:19" ht="36.75" customHeight="1" x14ac:dyDescent="0.25">
      <c r="K101" s="125" t="s">
        <v>606</v>
      </c>
      <c r="L101" s="125">
        <v>84093</v>
      </c>
      <c r="M101" s="125">
        <v>84360</v>
      </c>
      <c r="N101" s="125" t="s">
        <v>399</v>
      </c>
      <c r="O101" s="125" t="s">
        <v>452</v>
      </c>
      <c r="P101" s="125" t="s">
        <v>423</v>
      </c>
      <c r="Q101" s="125">
        <v>17.899999999999999</v>
      </c>
      <c r="R101" s="125" t="s">
        <v>607</v>
      </c>
      <c r="S101" s="125">
        <v>43</v>
      </c>
    </row>
    <row r="102" spans="11:19" ht="36.75" customHeight="1" x14ac:dyDescent="0.25">
      <c r="K102" s="125" t="s">
        <v>608</v>
      </c>
      <c r="L102" s="125">
        <v>84094</v>
      </c>
      <c r="M102" s="125">
        <v>84110</v>
      </c>
      <c r="N102" s="125" t="s">
        <v>390</v>
      </c>
      <c r="O102" s="125" t="s">
        <v>428</v>
      </c>
      <c r="P102" s="125" t="s">
        <v>443</v>
      </c>
      <c r="Q102" s="125">
        <v>14.59</v>
      </c>
      <c r="R102" s="125" t="s">
        <v>609</v>
      </c>
      <c r="S102" s="125">
        <v>41</v>
      </c>
    </row>
    <row r="103" spans="11:19" ht="36.75" customHeight="1" x14ac:dyDescent="0.25">
      <c r="K103" s="125" t="s">
        <v>610</v>
      </c>
      <c r="L103" s="125">
        <v>84095</v>
      </c>
      <c r="M103" s="125">
        <v>84160</v>
      </c>
      <c r="N103" s="125" t="s">
        <v>399</v>
      </c>
      <c r="O103" s="125" t="s">
        <v>452</v>
      </c>
      <c r="P103" s="125" t="s">
        <v>423</v>
      </c>
      <c r="Q103" s="125">
        <v>9.7799999999999994</v>
      </c>
      <c r="R103" s="125" t="s">
        <v>527</v>
      </c>
      <c r="S103" s="125">
        <v>84</v>
      </c>
    </row>
    <row r="104" spans="11:19" ht="36.75" customHeight="1" x14ac:dyDescent="0.25">
      <c r="K104" s="125" t="s">
        <v>611</v>
      </c>
      <c r="L104" s="125">
        <v>84096</v>
      </c>
      <c r="M104" s="125">
        <v>84110</v>
      </c>
      <c r="N104" s="125" t="s">
        <v>390</v>
      </c>
      <c r="O104" s="125" t="s">
        <v>428</v>
      </c>
      <c r="P104" s="125" t="s">
        <v>443</v>
      </c>
      <c r="Q104" s="125">
        <v>18.809999999999999</v>
      </c>
      <c r="R104" s="125" t="s">
        <v>612</v>
      </c>
      <c r="S104" s="125">
        <v>45</v>
      </c>
    </row>
    <row r="105" spans="11:19" ht="36.75" customHeight="1" x14ac:dyDescent="0.25">
      <c r="K105" s="125" t="s">
        <v>613</v>
      </c>
      <c r="L105" s="125">
        <v>84097</v>
      </c>
      <c r="M105" s="125">
        <v>84600</v>
      </c>
      <c r="N105" s="125" t="s">
        <v>390</v>
      </c>
      <c r="O105" s="125" t="s">
        <v>513</v>
      </c>
      <c r="P105" s="125" t="s">
        <v>514</v>
      </c>
      <c r="Q105" s="125">
        <v>10.96</v>
      </c>
      <c r="R105" s="125" t="s">
        <v>614</v>
      </c>
      <c r="S105" s="125">
        <v>56</v>
      </c>
    </row>
    <row r="106" spans="11:19" ht="36.75" customHeight="1" x14ac:dyDescent="0.25">
      <c r="K106" s="125" t="s">
        <v>615</v>
      </c>
      <c r="L106" s="125">
        <v>84098</v>
      </c>
      <c r="M106" s="125">
        <v>84110</v>
      </c>
      <c r="N106" s="125" t="s">
        <v>390</v>
      </c>
      <c r="O106" s="125" t="s">
        <v>428</v>
      </c>
      <c r="P106" s="125" t="s">
        <v>443</v>
      </c>
      <c r="Q106" s="125">
        <v>5.83</v>
      </c>
      <c r="R106" s="125" t="s">
        <v>616</v>
      </c>
      <c r="S106" s="125">
        <v>110</v>
      </c>
    </row>
    <row r="107" spans="11:19" ht="36.75" customHeight="1" x14ac:dyDescent="0.25">
      <c r="K107" s="125" t="s">
        <v>617</v>
      </c>
      <c r="L107" s="125">
        <v>84099</v>
      </c>
      <c r="M107" s="125">
        <v>84440</v>
      </c>
      <c r="N107" s="125" t="s">
        <v>399</v>
      </c>
      <c r="O107" s="125" t="s">
        <v>452</v>
      </c>
      <c r="P107" s="125" t="s">
        <v>423</v>
      </c>
      <c r="Q107" s="125">
        <v>17.7</v>
      </c>
      <c r="R107" s="125" t="s">
        <v>618</v>
      </c>
      <c r="S107" s="125">
        <v>256</v>
      </c>
    </row>
    <row r="108" spans="11:19" ht="36.75" customHeight="1" x14ac:dyDescent="0.25">
      <c r="K108" s="125" t="s">
        <v>619</v>
      </c>
      <c r="L108" s="125">
        <v>84102</v>
      </c>
      <c r="M108" s="125">
        <v>84220</v>
      </c>
      <c r="N108" s="125" t="s">
        <v>399</v>
      </c>
      <c r="O108" s="125" t="s">
        <v>399</v>
      </c>
      <c r="P108" s="125" t="s">
        <v>407</v>
      </c>
      <c r="Q108" s="125">
        <v>29.77</v>
      </c>
      <c r="R108" s="125" t="s">
        <v>620</v>
      </c>
      <c r="S108" s="125">
        <v>44</v>
      </c>
    </row>
    <row r="109" spans="11:19" ht="36.75" customHeight="1" x14ac:dyDescent="0.25">
      <c r="K109" s="125" t="s">
        <v>621</v>
      </c>
      <c r="L109" s="125">
        <v>84103</v>
      </c>
      <c r="M109" s="125">
        <v>84400</v>
      </c>
      <c r="N109" s="125" t="s">
        <v>399</v>
      </c>
      <c r="O109" s="125" t="s">
        <v>399</v>
      </c>
      <c r="P109" s="125" t="s">
        <v>407</v>
      </c>
      <c r="Q109" s="125">
        <v>28.26</v>
      </c>
      <c r="R109" s="125" t="s">
        <v>622</v>
      </c>
      <c r="S109" s="125">
        <v>24</v>
      </c>
    </row>
    <row r="110" spans="11:19" ht="36.75" customHeight="1" x14ac:dyDescent="0.25">
      <c r="K110" s="125" t="s">
        <v>623</v>
      </c>
      <c r="L110" s="125">
        <v>84104</v>
      </c>
      <c r="M110" s="125">
        <v>84110</v>
      </c>
      <c r="N110" s="125" t="s">
        <v>390</v>
      </c>
      <c r="O110" s="125" t="s">
        <v>428</v>
      </c>
      <c r="P110" s="125" t="s">
        <v>443</v>
      </c>
      <c r="Q110" s="125">
        <v>11.1</v>
      </c>
      <c r="R110" s="125" t="s">
        <v>624</v>
      </c>
      <c r="S110" s="125">
        <v>116</v>
      </c>
    </row>
    <row r="111" spans="11:19" ht="36.75" customHeight="1" x14ac:dyDescent="0.25">
      <c r="K111" s="125" t="s">
        <v>625</v>
      </c>
      <c r="L111" s="125">
        <v>84105</v>
      </c>
      <c r="M111" s="125">
        <v>84400</v>
      </c>
      <c r="N111" s="125" t="s">
        <v>399</v>
      </c>
      <c r="O111" s="125" t="s">
        <v>399</v>
      </c>
      <c r="P111" s="125" t="s">
        <v>407</v>
      </c>
      <c r="Q111" s="125">
        <v>19.600000000000001</v>
      </c>
      <c r="R111" s="125" t="s">
        <v>626</v>
      </c>
      <c r="S111" s="125">
        <v>50</v>
      </c>
    </row>
    <row r="112" spans="11:19" ht="36.75" customHeight="1" x14ac:dyDescent="0.25">
      <c r="K112" s="125" t="s">
        <v>627</v>
      </c>
      <c r="L112" s="125">
        <v>84107</v>
      </c>
      <c r="M112" s="125">
        <v>84390</v>
      </c>
      <c r="N112" s="125" t="s">
        <v>390</v>
      </c>
      <c r="O112" s="125" t="s">
        <v>415</v>
      </c>
      <c r="P112" s="125" t="s">
        <v>416</v>
      </c>
      <c r="Q112" s="125">
        <v>46.08</v>
      </c>
      <c r="R112" s="125" t="s">
        <v>628</v>
      </c>
      <c r="S112" s="125">
        <v>29</v>
      </c>
    </row>
    <row r="113" spans="11:19" ht="36.75" customHeight="1" x14ac:dyDescent="0.25">
      <c r="K113" s="125" t="s">
        <v>629</v>
      </c>
      <c r="L113" s="125">
        <v>84108</v>
      </c>
      <c r="M113" s="125">
        <v>84210</v>
      </c>
      <c r="N113" s="125" t="s">
        <v>390</v>
      </c>
      <c r="O113" s="125" t="s">
        <v>415</v>
      </c>
      <c r="P113" s="125" t="s">
        <v>412</v>
      </c>
      <c r="Q113" s="125">
        <v>3.62</v>
      </c>
      <c r="R113" s="125" t="s">
        <v>630</v>
      </c>
      <c r="S113" s="125">
        <v>592</v>
      </c>
    </row>
    <row r="114" spans="11:19" ht="36.75" customHeight="1" x14ac:dyDescent="0.25">
      <c r="K114" s="125" t="s">
        <v>631</v>
      </c>
      <c r="L114" s="125">
        <v>84109</v>
      </c>
      <c r="M114" s="125">
        <v>84330</v>
      </c>
      <c r="N114" s="125" t="s">
        <v>390</v>
      </c>
      <c r="O114" s="125" t="s">
        <v>391</v>
      </c>
      <c r="P114" s="125" t="s">
        <v>412</v>
      </c>
      <c r="Q114" s="125">
        <v>4.9400000000000004</v>
      </c>
      <c r="R114" s="125" t="s">
        <v>632</v>
      </c>
      <c r="S114" s="125">
        <v>36</v>
      </c>
    </row>
    <row r="115" spans="11:19" ht="36.75" customHeight="1" x14ac:dyDescent="0.25">
      <c r="K115" s="125" t="s">
        <v>633</v>
      </c>
      <c r="L115" s="125">
        <v>84110</v>
      </c>
      <c r="M115" s="125">
        <v>84390</v>
      </c>
      <c r="N115" s="125" t="s">
        <v>390</v>
      </c>
      <c r="O115" s="125" t="s">
        <v>428</v>
      </c>
      <c r="P115" s="125" t="s">
        <v>443</v>
      </c>
      <c r="Q115" s="125">
        <v>19.29</v>
      </c>
      <c r="R115" s="125" t="s">
        <v>634</v>
      </c>
      <c r="S115" s="125">
        <v>1.8</v>
      </c>
    </row>
    <row r="116" spans="11:19" ht="36.75" customHeight="1" x14ac:dyDescent="0.25">
      <c r="K116" s="125" t="s">
        <v>635</v>
      </c>
      <c r="L116" s="125">
        <v>84111</v>
      </c>
      <c r="M116" s="125">
        <v>84110</v>
      </c>
      <c r="N116" s="125" t="s">
        <v>390</v>
      </c>
      <c r="O116" s="125" t="s">
        <v>428</v>
      </c>
      <c r="P116" s="125" t="s">
        <v>443</v>
      </c>
      <c r="Q116" s="125">
        <v>3.56</v>
      </c>
      <c r="R116" s="125" t="s">
        <v>636</v>
      </c>
      <c r="S116" s="125">
        <v>88</v>
      </c>
    </row>
    <row r="117" spans="11:19" ht="36.75" customHeight="1" x14ac:dyDescent="0.25">
      <c r="K117" s="125" t="s">
        <v>637</v>
      </c>
      <c r="L117" s="125">
        <v>84112</v>
      </c>
      <c r="M117" s="125">
        <v>84750</v>
      </c>
      <c r="N117" s="125" t="s">
        <v>399</v>
      </c>
      <c r="O117" s="125" t="s">
        <v>399</v>
      </c>
      <c r="P117" s="125" t="s">
        <v>407</v>
      </c>
      <c r="Q117" s="125">
        <v>38.21</v>
      </c>
      <c r="R117" s="125" t="s">
        <v>638</v>
      </c>
      <c r="S117" s="125">
        <v>20</v>
      </c>
    </row>
    <row r="118" spans="11:19" ht="36.75" customHeight="1" x14ac:dyDescent="0.25">
      <c r="K118" s="125" t="s">
        <v>639</v>
      </c>
      <c r="L118" s="125">
        <v>84113</v>
      </c>
      <c r="M118" s="125">
        <v>84760</v>
      </c>
      <c r="N118" s="125" t="s">
        <v>399</v>
      </c>
      <c r="O118" s="125" t="s">
        <v>400</v>
      </c>
      <c r="P118" s="125" t="s">
        <v>401</v>
      </c>
      <c r="Q118" s="125">
        <v>5.64</v>
      </c>
      <c r="R118" s="125" t="s">
        <v>640</v>
      </c>
      <c r="S118" s="125">
        <v>149</v>
      </c>
    </row>
    <row r="119" spans="11:19" ht="36.75" customHeight="1" x14ac:dyDescent="0.25">
      <c r="K119" s="125" t="s">
        <v>641</v>
      </c>
      <c r="L119" s="125">
        <v>84114</v>
      </c>
      <c r="M119" s="125">
        <v>84220</v>
      </c>
      <c r="N119" s="125" t="s">
        <v>399</v>
      </c>
      <c r="O119" s="125" t="s">
        <v>399</v>
      </c>
      <c r="P119" s="125" t="s">
        <v>407</v>
      </c>
      <c r="Q119" s="125">
        <v>0.78</v>
      </c>
      <c r="R119" s="125" t="s">
        <v>642</v>
      </c>
      <c r="S119" s="125">
        <v>256</v>
      </c>
    </row>
    <row r="120" spans="11:19" ht="36.75" customHeight="1" x14ac:dyDescent="0.25">
      <c r="K120" s="125" t="s">
        <v>643</v>
      </c>
      <c r="L120" s="125">
        <v>84115</v>
      </c>
      <c r="M120" s="125">
        <v>84330</v>
      </c>
      <c r="N120" s="125" t="s">
        <v>390</v>
      </c>
      <c r="O120" s="125" t="s">
        <v>415</v>
      </c>
      <c r="P120" s="125" t="s">
        <v>412</v>
      </c>
      <c r="Q120" s="125">
        <v>4.93</v>
      </c>
      <c r="R120" s="125" t="s">
        <v>644</v>
      </c>
      <c r="S120" s="125">
        <v>106</v>
      </c>
    </row>
    <row r="121" spans="11:19" ht="36.75" customHeight="1" x14ac:dyDescent="0.25">
      <c r="K121" s="125" t="s">
        <v>645</v>
      </c>
      <c r="L121" s="125">
        <v>84116</v>
      </c>
      <c r="M121" s="125">
        <v>84110</v>
      </c>
      <c r="N121" s="125" t="s">
        <v>390</v>
      </c>
      <c r="O121" s="125" t="s">
        <v>428</v>
      </c>
      <c r="P121" s="125" t="s">
        <v>443</v>
      </c>
      <c r="Q121" s="125">
        <v>9</v>
      </c>
      <c r="R121" s="125" t="s">
        <v>646</v>
      </c>
      <c r="S121" s="125">
        <v>89</v>
      </c>
    </row>
    <row r="122" spans="11:19" ht="36.75" customHeight="1" x14ac:dyDescent="0.25">
      <c r="K122" s="125" t="s">
        <v>647</v>
      </c>
      <c r="L122" s="125">
        <v>84117</v>
      </c>
      <c r="M122" s="125">
        <v>84290</v>
      </c>
      <c r="N122" s="125" t="s">
        <v>390</v>
      </c>
      <c r="O122" s="125" t="s">
        <v>428</v>
      </c>
      <c r="P122" s="125" t="s">
        <v>443</v>
      </c>
      <c r="Q122" s="125">
        <v>8.2100000000000009</v>
      </c>
      <c r="R122" s="125" t="s">
        <v>648</v>
      </c>
      <c r="S122" s="125">
        <v>40</v>
      </c>
    </row>
    <row r="123" spans="11:19" ht="36.75" customHeight="1" x14ac:dyDescent="0.25">
      <c r="K123" s="125" t="s">
        <v>649</v>
      </c>
      <c r="L123" s="125">
        <v>84118</v>
      </c>
      <c r="M123" s="125">
        <v>84490</v>
      </c>
      <c r="N123" s="125" t="s">
        <v>399</v>
      </c>
      <c r="O123" s="125" t="s">
        <v>399</v>
      </c>
      <c r="P123" s="125" t="s">
        <v>407</v>
      </c>
      <c r="Q123" s="125">
        <v>75.790000000000006</v>
      </c>
      <c r="R123" s="125" t="s">
        <v>650</v>
      </c>
      <c r="S123" s="125">
        <v>37</v>
      </c>
    </row>
    <row r="124" spans="11:19" ht="36.75" customHeight="1" x14ac:dyDescent="0.25">
      <c r="K124" s="125" t="s">
        <v>651</v>
      </c>
      <c r="L124" s="125">
        <v>84119</v>
      </c>
      <c r="M124" s="125">
        <v>84450</v>
      </c>
      <c r="N124" s="125" t="s">
        <v>369</v>
      </c>
      <c r="O124" s="125" t="s">
        <v>517</v>
      </c>
      <c r="P124" s="125" t="s">
        <v>370</v>
      </c>
      <c r="Q124" s="125">
        <v>6.25</v>
      </c>
      <c r="R124" s="125" t="s">
        <v>652</v>
      </c>
      <c r="S124" s="125">
        <v>775</v>
      </c>
    </row>
    <row r="125" spans="11:19" ht="36.75" customHeight="1" x14ac:dyDescent="0.25">
      <c r="K125" s="125" t="s">
        <v>653</v>
      </c>
      <c r="L125" s="125">
        <v>84120</v>
      </c>
      <c r="M125" s="125">
        <v>84390</v>
      </c>
      <c r="N125" s="125" t="s">
        <v>390</v>
      </c>
      <c r="O125" s="125" t="s">
        <v>415</v>
      </c>
      <c r="P125" s="125" t="s">
        <v>416</v>
      </c>
      <c r="Q125" s="125">
        <v>16.66</v>
      </c>
      <c r="R125" s="125" t="s">
        <v>654</v>
      </c>
      <c r="S125" s="125">
        <v>7.3</v>
      </c>
    </row>
    <row r="126" spans="11:19" ht="36.75" customHeight="1" x14ac:dyDescent="0.25">
      <c r="K126" s="125" t="s">
        <v>655</v>
      </c>
      <c r="L126" s="125">
        <v>84106</v>
      </c>
      <c r="M126" s="125">
        <v>84290</v>
      </c>
      <c r="N126" s="125" t="s">
        <v>390</v>
      </c>
      <c r="O126" s="125" t="s">
        <v>437</v>
      </c>
      <c r="P126" s="125" t="s">
        <v>463</v>
      </c>
      <c r="Q126" s="125">
        <v>19.82</v>
      </c>
      <c r="R126" s="125" t="s">
        <v>656</v>
      </c>
      <c r="S126" s="125">
        <v>126</v>
      </c>
    </row>
    <row r="127" spans="11:19" ht="36.75" customHeight="1" x14ac:dyDescent="0.25">
      <c r="K127" s="125" t="s">
        <v>657</v>
      </c>
      <c r="L127" s="125">
        <v>84121</v>
      </c>
      <c r="M127" s="125">
        <v>84240</v>
      </c>
      <c r="N127" s="125" t="s">
        <v>399</v>
      </c>
      <c r="O127" s="125" t="s">
        <v>400</v>
      </c>
      <c r="P127" s="125" t="s">
        <v>401</v>
      </c>
      <c r="Q127" s="125">
        <v>4.5999999999999996</v>
      </c>
      <c r="R127" s="125" t="s">
        <v>658</v>
      </c>
      <c r="S127" s="125">
        <v>52</v>
      </c>
    </row>
    <row r="128" spans="11:19" ht="36.75" customHeight="1" x14ac:dyDescent="0.25">
      <c r="K128" s="125" t="s">
        <v>659</v>
      </c>
      <c r="L128" s="125">
        <v>84122</v>
      </c>
      <c r="M128" s="125">
        <v>84260</v>
      </c>
      <c r="N128" s="125" t="s">
        <v>390</v>
      </c>
      <c r="O128" s="125" t="s">
        <v>391</v>
      </c>
      <c r="P128" s="125" t="s">
        <v>412</v>
      </c>
      <c r="Q128" s="125">
        <v>37.49</v>
      </c>
      <c r="R128" s="125" t="s">
        <v>660</v>
      </c>
      <c r="S128" s="125">
        <v>162</v>
      </c>
    </row>
    <row r="129" spans="11:19" ht="36.75" customHeight="1" x14ac:dyDescent="0.25">
      <c r="K129" s="125" t="s">
        <v>661</v>
      </c>
      <c r="L129" s="125">
        <v>84123</v>
      </c>
      <c r="M129" s="125">
        <v>84390</v>
      </c>
      <c r="N129" s="125" t="s">
        <v>390</v>
      </c>
      <c r="O129" s="125" t="s">
        <v>415</v>
      </c>
      <c r="P129" s="125" t="s">
        <v>416</v>
      </c>
      <c r="Q129" s="125">
        <v>111.15</v>
      </c>
      <c r="R129" s="125" t="s">
        <v>662</v>
      </c>
      <c r="S129" s="125">
        <v>12</v>
      </c>
    </row>
    <row r="130" spans="11:19" ht="36.75" customHeight="1" x14ac:dyDescent="0.25">
      <c r="K130" s="125" t="s">
        <v>663</v>
      </c>
      <c r="L130" s="125">
        <v>84124</v>
      </c>
      <c r="M130" s="125">
        <v>84800</v>
      </c>
      <c r="N130" s="125" t="s">
        <v>369</v>
      </c>
      <c r="O130" s="125" t="s">
        <v>477</v>
      </c>
      <c r="P130" s="125" t="s">
        <v>478</v>
      </c>
      <c r="Q130" s="125">
        <v>20.81</v>
      </c>
      <c r="R130" s="125" t="s">
        <v>664</v>
      </c>
      <c r="S130" s="125">
        <v>46</v>
      </c>
    </row>
    <row r="131" spans="11:19" ht="36.75" customHeight="1" x14ac:dyDescent="0.25">
      <c r="K131" s="125" t="s">
        <v>665</v>
      </c>
      <c r="L131" s="125">
        <v>84125</v>
      </c>
      <c r="M131" s="125">
        <v>84390</v>
      </c>
      <c r="N131" s="125" t="s">
        <v>390</v>
      </c>
      <c r="O131" s="125" t="s">
        <v>428</v>
      </c>
      <c r="P131" s="125" t="s">
        <v>443</v>
      </c>
      <c r="Q131" s="125">
        <v>8.81</v>
      </c>
      <c r="R131" s="125" t="s">
        <v>666</v>
      </c>
      <c r="S131" s="125">
        <v>7.2</v>
      </c>
    </row>
    <row r="132" spans="11:19" ht="36.75" customHeight="1" x14ac:dyDescent="0.25">
      <c r="K132" s="125" t="s">
        <v>667</v>
      </c>
      <c r="L132" s="125">
        <v>84126</v>
      </c>
      <c r="M132" s="125">
        <v>84110</v>
      </c>
      <c r="N132" s="125" t="s">
        <v>390</v>
      </c>
      <c r="O132" s="125" t="s">
        <v>428</v>
      </c>
      <c r="P132" s="125" t="s">
        <v>443</v>
      </c>
      <c r="Q132" s="125">
        <v>21.04</v>
      </c>
      <c r="R132" s="125" t="s">
        <v>668</v>
      </c>
      <c r="S132" s="125">
        <v>40</v>
      </c>
    </row>
    <row r="133" spans="11:19" ht="36.75" customHeight="1" x14ac:dyDescent="0.25">
      <c r="K133" s="125" t="s">
        <v>669</v>
      </c>
      <c r="L133" s="125">
        <v>84127</v>
      </c>
      <c r="M133" s="125">
        <v>84830</v>
      </c>
      <c r="N133" s="125" t="s">
        <v>390</v>
      </c>
      <c r="O133" s="125" t="s">
        <v>437</v>
      </c>
      <c r="P133" s="125" t="s">
        <v>463</v>
      </c>
      <c r="Q133" s="125">
        <v>19.82</v>
      </c>
      <c r="R133" s="125" t="s">
        <v>670</v>
      </c>
      <c r="S133" s="125">
        <v>135</v>
      </c>
    </row>
    <row r="134" spans="11:19" ht="36.75" customHeight="1" x14ac:dyDescent="0.25">
      <c r="K134" s="125" t="s">
        <v>671</v>
      </c>
      <c r="L134" s="125">
        <v>84128</v>
      </c>
      <c r="M134" s="125">
        <v>84400</v>
      </c>
      <c r="N134" s="125" t="s">
        <v>399</v>
      </c>
      <c r="O134" s="125" t="s">
        <v>399</v>
      </c>
      <c r="P134" s="125" t="s">
        <v>407</v>
      </c>
      <c r="Q134" s="125">
        <v>9.39</v>
      </c>
      <c r="R134" s="125" t="s">
        <v>672</v>
      </c>
      <c r="S134" s="125">
        <v>4.5999999999999996</v>
      </c>
    </row>
    <row r="135" spans="11:19" ht="36.75" customHeight="1" x14ac:dyDescent="0.25">
      <c r="K135" s="125" t="s">
        <v>431</v>
      </c>
      <c r="L135" s="125">
        <v>84129</v>
      </c>
      <c r="M135" s="125">
        <v>84700</v>
      </c>
      <c r="N135" s="125" t="s">
        <v>369</v>
      </c>
      <c r="O135" s="125" t="s">
        <v>431</v>
      </c>
      <c r="P135" s="125" t="s">
        <v>392</v>
      </c>
      <c r="Q135" s="125">
        <v>33.4</v>
      </c>
      <c r="R135" s="125" t="s">
        <v>673</v>
      </c>
      <c r="S135" s="125">
        <v>559</v>
      </c>
    </row>
    <row r="136" spans="11:19" ht="36.75" customHeight="1" x14ac:dyDescent="0.25">
      <c r="K136" s="125" t="s">
        <v>674</v>
      </c>
      <c r="L136" s="125">
        <v>84130</v>
      </c>
      <c r="M136" s="125">
        <v>84190</v>
      </c>
      <c r="N136" s="125" t="s">
        <v>390</v>
      </c>
      <c r="O136" s="125" t="s">
        <v>428</v>
      </c>
      <c r="P136" s="125" t="s">
        <v>412</v>
      </c>
      <c r="Q136" s="125">
        <v>6.75</v>
      </c>
      <c r="R136" s="125" t="s">
        <v>675</v>
      </c>
      <c r="S136" s="125">
        <v>18</v>
      </c>
    </row>
    <row r="137" spans="11:19" ht="36.75" customHeight="1" x14ac:dyDescent="0.25">
      <c r="K137" s="125" t="s">
        <v>676</v>
      </c>
      <c r="L137" s="125">
        <v>84131</v>
      </c>
      <c r="M137" s="125">
        <v>84300</v>
      </c>
      <c r="N137" s="125" t="s">
        <v>399</v>
      </c>
      <c r="O137" s="125" t="s">
        <v>452</v>
      </c>
      <c r="P137" s="125" t="s">
        <v>423</v>
      </c>
      <c r="Q137" s="125">
        <v>6.86</v>
      </c>
      <c r="R137" s="125" t="s">
        <v>677</v>
      </c>
      <c r="S137" s="125">
        <v>278</v>
      </c>
    </row>
    <row r="138" spans="11:19" ht="36.75" customHeight="1" x14ac:dyDescent="0.25">
      <c r="K138" s="125" t="s">
        <v>678</v>
      </c>
      <c r="L138" s="125">
        <v>84134</v>
      </c>
      <c r="M138" s="125">
        <v>84850</v>
      </c>
      <c r="N138" s="125" t="s">
        <v>390</v>
      </c>
      <c r="O138" s="125" t="s">
        <v>428</v>
      </c>
      <c r="P138" s="125" t="s">
        <v>463</v>
      </c>
      <c r="Q138" s="125">
        <v>17.649999999999999</v>
      </c>
      <c r="R138" s="125" t="s">
        <v>679</v>
      </c>
      <c r="S138" s="125">
        <v>41</v>
      </c>
    </row>
    <row r="139" spans="11:19" ht="36.75" customHeight="1" x14ac:dyDescent="0.25">
      <c r="K139" s="125" t="s">
        <v>680</v>
      </c>
      <c r="L139" s="125">
        <v>84135</v>
      </c>
      <c r="M139" s="125">
        <v>84100</v>
      </c>
      <c r="N139" s="125" t="s">
        <v>390</v>
      </c>
      <c r="O139" s="125" t="s">
        <v>437</v>
      </c>
      <c r="P139" s="125" t="s">
        <v>463</v>
      </c>
      <c r="Q139" s="125">
        <v>18.48</v>
      </c>
      <c r="R139" s="125" t="s">
        <v>681</v>
      </c>
      <c r="S139" s="125">
        <v>89</v>
      </c>
    </row>
    <row r="140" spans="11:19" ht="36.75" customHeight="1" x14ac:dyDescent="0.25">
      <c r="K140" s="125" t="s">
        <v>682</v>
      </c>
      <c r="L140" s="125">
        <v>84136</v>
      </c>
      <c r="M140" s="125">
        <v>84190</v>
      </c>
      <c r="N140" s="125" t="s">
        <v>390</v>
      </c>
      <c r="O140" s="125" t="s">
        <v>428</v>
      </c>
      <c r="P140" s="125" t="s">
        <v>412</v>
      </c>
      <c r="Q140" s="125">
        <v>8.9700000000000006</v>
      </c>
      <c r="R140" s="125" t="s">
        <v>683</v>
      </c>
      <c r="S140" s="125">
        <v>146</v>
      </c>
    </row>
    <row r="141" spans="11:19" ht="36.75" customHeight="1" x14ac:dyDescent="0.25">
      <c r="K141" s="125" t="s">
        <v>428</v>
      </c>
      <c r="L141" s="125">
        <v>84137</v>
      </c>
      <c r="M141" s="125">
        <v>84110</v>
      </c>
      <c r="N141" s="125" t="s">
        <v>390</v>
      </c>
      <c r="O141" s="125" t="s">
        <v>428</v>
      </c>
      <c r="P141" s="125" t="s">
        <v>443</v>
      </c>
      <c r="Q141" s="125">
        <v>26.99</v>
      </c>
      <c r="R141" s="125" t="s">
        <v>684</v>
      </c>
      <c r="S141" s="125">
        <v>222</v>
      </c>
    </row>
    <row r="142" spans="11:19" ht="36.75" customHeight="1" x14ac:dyDescent="0.25">
      <c r="K142" s="125" t="s">
        <v>513</v>
      </c>
      <c r="L142" s="125">
        <v>84138</v>
      </c>
      <c r="M142" s="125">
        <v>84600</v>
      </c>
      <c r="N142" s="125" t="s">
        <v>390</v>
      </c>
      <c r="O142" s="125" t="s">
        <v>513</v>
      </c>
      <c r="P142" s="125" t="s">
        <v>514</v>
      </c>
      <c r="Q142" s="125">
        <v>57.97</v>
      </c>
      <c r="R142" s="125" t="s">
        <v>685</v>
      </c>
      <c r="S142" s="125">
        <v>163</v>
      </c>
    </row>
    <row r="143" spans="11:19" ht="36.75" customHeight="1" x14ac:dyDescent="0.25">
      <c r="K143" s="125" t="s">
        <v>686</v>
      </c>
      <c r="L143" s="125">
        <v>84140</v>
      </c>
      <c r="M143" s="125">
        <v>84160</v>
      </c>
      <c r="N143" s="125" t="s">
        <v>399</v>
      </c>
      <c r="O143" s="125" t="s">
        <v>452</v>
      </c>
      <c r="P143" s="125" t="s">
        <v>423</v>
      </c>
      <c r="Q143" s="125">
        <v>15.55</v>
      </c>
      <c r="R143" s="125" t="s">
        <v>687</v>
      </c>
      <c r="S143" s="125">
        <v>37</v>
      </c>
    </row>
    <row r="144" spans="11:19" ht="36.75" customHeight="1" x14ac:dyDescent="0.25">
      <c r="K144" s="125" t="s">
        <v>688</v>
      </c>
      <c r="L144" s="125">
        <v>84141</v>
      </c>
      <c r="M144" s="125">
        <v>84270</v>
      </c>
      <c r="N144" s="125" t="s">
        <v>369</v>
      </c>
      <c r="O144" s="125" t="s">
        <v>517</v>
      </c>
      <c r="P144" s="125" t="s">
        <v>370</v>
      </c>
      <c r="Q144" s="125">
        <v>11.18</v>
      </c>
      <c r="R144" s="125" t="s">
        <v>689</v>
      </c>
      <c r="S144" s="138">
        <v>1007</v>
      </c>
    </row>
    <row r="145" spans="11:19" ht="36.75" customHeight="1" x14ac:dyDescent="0.25">
      <c r="K145" s="125" t="s">
        <v>690</v>
      </c>
      <c r="L145" s="125">
        <v>84142</v>
      </c>
      <c r="M145" s="125">
        <v>84740</v>
      </c>
      <c r="N145" s="125" t="s">
        <v>369</v>
      </c>
      <c r="O145" s="125" t="s">
        <v>517</v>
      </c>
      <c r="P145" s="125" t="s">
        <v>370</v>
      </c>
      <c r="Q145" s="125">
        <v>16.39</v>
      </c>
      <c r="R145" s="125" t="s">
        <v>691</v>
      </c>
      <c r="S145" s="125">
        <v>181</v>
      </c>
    </row>
    <row r="146" spans="11:19" ht="36.75" customHeight="1" x14ac:dyDescent="0.25">
      <c r="K146" s="125" t="s">
        <v>692</v>
      </c>
      <c r="L146" s="125">
        <v>84143</v>
      </c>
      <c r="M146" s="125">
        <v>84210</v>
      </c>
      <c r="N146" s="125" t="s">
        <v>390</v>
      </c>
      <c r="O146" s="125" t="s">
        <v>415</v>
      </c>
      <c r="P146" s="125" t="s">
        <v>412</v>
      </c>
      <c r="Q146" s="125">
        <v>35.01</v>
      </c>
      <c r="R146" s="125" t="s">
        <v>693</v>
      </c>
      <c r="S146" s="125">
        <v>29</v>
      </c>
    </row>
    <row r="147" spans="11:19" ht="36.75" customHeight="1" x14ac:dyDescent="0.25">
      <c r="K147" s="125" t="s">
        <v>694</v>
      </c>
      <c r="L147" s="125">
        <v>84144</v>
      </c>
      <c r="M147" s="125">
        <v>84750</v>
      </c>
      <c r="N147" s="125" t="s">
        <v>399</v>
      </c>
      <c r="O147" s="125" t="s">
        <v>399</v>
      </c>
      <c r="P147" s="125" t="s">
        <v>407</v>
      </c>
      <c r="Q147" s="125">
        <v>34.590000000000003</v>
      </c>
      <c r="R147" s="125" t="s">
        <v>695</v>
      </c>
      <c r="S147" s="125">
        <v>18</v>
      </c>
    </row>
    <row r="148" spans="11:19" ht="36.75" customHeight="1" x14ac:dyDescent="0.25">
      <c r="K148" s="125" t="s">
        <v>696</v>
      </c>
      <c r="L148" s="125">
        <v>84145</v>
      </c>
      <c r="M148" s="125">
        <v>84400</v>
      </c>
      <c r="N148" s="125" t="s">
        <v>399</v>
      </c>
      <c r="O148" s="125" t="s">
        <v>399</v>
      </c>
      <c r="P148" s="125" t="s">
        <v>407</v>
      </c>
      <c r="Q148" s="125">
        <v>30.05</v>
      </c>
      <c r="R148" s="125" t="s">
        <v>697</v>
      </c>
      <c r="S148" s="125">
        <v>26</v>
      </c>
    </row>
    <row r="149" spans="11:19" ht="36.75" customHeight="1" x14ac:dyDescent="0.25">
      <c r="K149" s="125" t="s">
        <v>698</v>
      </c>
      <c r="L149" s="125">
        <v>84146</v>
      </c>
      <c r="M149" s="125">
        <v>84110</v>
      </c>
      <c r="N149" s="125" t="s">
        <v>390</v>
      </c>
      <c r="O149" s="125" t="s">
        <v>428</v>
      </c>
      <c r="P149" s="125" t="s">
        <v>443</v>
      </c>
      <c r="Q149" s="125">
        <v>11.38</v>
      </c>
      <c r="R149" s="125" t="s">
        <v>699</v>
      </c>
      <c r="S149" s="125">
        <v>44</v>
      </c>
    </row>
    <row r="150" spans="11:19" ht="36.75" customHeight="1" x14ac:dyDescent="0.25">
      <c r="K150" s="125" t="s">
        <v>700</v>
      </c>
      <c r="L150" s="125">
        <v>84147</v>
      </c>
      <c r="M150" s="125">
        <v>84530</v>
      </c>
      <c r="N150" s="125" t="s">
        <v>399</v>
      </c>
      <c r="O150" s="125" t="s">
        <v>400</v>
      </c>
      <c r="P150" s="125" t="s">
        <v>401</v>
      </c>
      <c r="Q150" s="125">
        <v>18.25</v>
      </c>
      <c r="R150" s="125" t="s">
        <v>701</v>
      </c>
      <c r="S150" s="125">
        <v>191</v>
      </c>
    </row>
    <row r="151" spans="11:19" ht="36.75" customHeight="1" x14ac:dyDescent="0.25">
      <c r="K151" s="125" t="s">
        <v>702</v>
      </c>
      <c r="L151" s="125">
        <v>84148</v>
      </c>
      <c r="M151" s="125">
        <v>84570</v>
      </c>
      <c r="N151" s="125" t="s">
        <v>390</v>
      </c>
      <c r="O151" s="125" t="s">
        <v>415</v>
      </c>
      <c r="P151" s="125" t="s">
        <v>416</v>
      </c>
      <c r="Q151" s="125">
        <v>27.08</v>
      </c>
      <c r="R151" s="125" t="s">
        <v>703</v>
      </c>
      <c r="S151" s="125">
        <v>48</v>
      </c>
    </row>
    <row r="152" spans="11:19" ht="36.75" customHeight="1" x14ac:dyDescent="0.25">
      <c r="K152" s="125" t="s">
        <v>704</v>
      </c>
      <c r="L152" s="125">
        <v>84149</v>
      </c>
      <c r="M152" s="125">
        <v>84150</v>
      </c>
      <c r="N152" s="125" t="s">
        <v>390</v>
      </c>
      <c r="O152" s="125" t="s">
        <v>428</v>
      </c>
      <c r="P152" s="125" t="s">
        <v>463</v>
      </c>
      <c r="Q152" s="125">
        <v>14.79</v>
      </c>
      <c r="R152" s="125" t="s">
        <v>705</v>
      </c>
      <c r="S152" s="125">
        <v>113</v>
      </c>
    </row>
    <row r="153" spans="11:19" ht="36.75" customHeight="1" x14ac:dyDescent="0.25">
      <c r="K153" s="125" t="s">
        <v>706</v>
      </c>
      <c r="L153" s="125">
        <v>84150</v>
      </c>
      <c r="M153" s="125">
        <v>84820</v>
      </c>
      <c r="N153" s="125" t="s">
        <v>390</v>
      </c>
      <c r="O153" s="125" t="s">
        <v>513</v>
      </c>
      <c r="P153" s="125" t="s">
        <v>514</v>
      </c>
      <c r="Q153" s="125">
        <v>41.07</v>
      </c>
      <c r="R153" s="125" t="s">
        <v>707</v>
      </c>
      <c r="S153" s="125">
        <v>48</v>
      </c>
    </row>
    <row r="154" spans="11:19" ht="36.75" customHeight="1" x14ac:dyDescent="0.25">
      <c r="K154" s="125" t="s">
        <v>708</v>
      </c>
      <c r="L154" s="125">
        <v>84151</v>
      </c>
      <c r="M154" s="125">
        <v>84240</v>
      </c>
      <c r="N154" s="125" t="s">
        <v>399</v>
      </c>
      <c r="O154" s="125" t="s">
        <v>400</v>
      </c>
      <c r="P154" s="125" t="s">
        <v>401</v>
      </c>
      <c r="Q154" s="125">
        <v>16.149999999999999</v>
      </c>
      <c r="R154" s="125" t="s">
        <v>709</v>
      </c>
      <c r="S154" s="125">
        <v>10</v>
      </c>
    </row>
  </sheetData>
  <sheetProtection algorithmName="SHA-512" hashValue="wPEJayH6f6GLYxn89HoBLwlTk59Sd9HaLOrRXWBKVidJKJpbG9uIF1gbhsF3ekjw6vqW/Mew95BIxA+9aD7khA==" saltValue="yYX23ePAgdAtrDAsuip02g==" spinCount="100000" sheet="1" scenarios="1" formatCells="0" formatColumns="0" formatRows="0" insertColumns="0" insertRows="0" selectLockedCells="1"/>
  <mergeCells count="31">
    <mergeCell ref="B24:D24"/>
    <mergeCell ref="F24:H24"/>
    <mergeCell ref="B25:D25"/>
    <mergeCell ref="F25:H25"/>
    <mergeCell ref="B26:H26"/>
    <mergeCell ref="A52:H52"/>
    <mergeCell ref="B20:H20"/>
    <mergeCell ref="B21:D21"/>
    <mergeCell ref="F21:H21"/>
    <mergeCell ref="B22:D22"/>
    <mergeCell ref="F22:H22"/>
    <mergeCell ref="B23:H23"/>
    <mergeCell ref="B15:H15"/>
    <mergeCell ref="B16:H16"/>
    <mergeCell ref="B17:H17"/>
    <mergeCell ref="B18:D18"/>
    <mergeCell ref="F18:H18"/>
    <mergeCell ref="B19:D19"/>
    <mergeCell ref="F19:H19"/>
    <mergeCell ref="B8:H8"/>
    <mergeCell ref="B9:H9"/>
    <mergeCell ref="B11:H11"/>
    <mergeCell ref="B12:H12"/>
    <mergeCell ref="B13:H13"/>
    <mergeCell ref="B14:H14"/>
    <mergeCell ref="A1:H1"/>
    <mergeCell ref="B2:H2"/>
    <mergeCell ref="B3:H3"/>
    <mergeCell ref="B5:H5"/>
    <mergeCell ref="C6:H6"/>
    <mergeCell ref="B7:H7"/>
  </mergeCells>
  <dataValidations count="17">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errorStyle="information" allowBlank="1" showInputMessage="1" showErrorMessage="1" error="Vous ne pouvez saisir que des nombres entiers. " sqref="H29:H43"/>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list" showInputMessage="1" showErrorMessage="1" prompt="Merci de choisir dans la liste le thème de l'appel à initiatives 2021 auquel peut être rattachée l'action que vous proposez._x000a_Pour voir les possibilités ? Cliquez sur la flèche en bas à droite de la cellule" sqref="B7:H7">
      <formula1>INDIRECT(B6)</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decimal" allowBlank="1" showInputMessage="1" showErrorMessage="1" sqref="B55:E59 B63:E69">
      <formula1>-1.11111111111111E+22</formula1>
      <formula2>1.11111111111111E+25</formula2>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2021</oddHeader>
    <oddFooter>&amp;RPages : &amp;P/&amp;N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abSelected="1" topLeftCell="B1" zoomScaleNormal="100" workbookViewId="0">
      <selection activeCell="C6" sqref="C6:H6"/>
    </sheetView>
  </sheetViews>
  <sheetFormatPr baseColWidth="10" defaultColWidth="11.44140625" defaultRowHeight="36.75" customHeight="1" x14ac:dyDescent="0.25"/>
  <cols>
    <col min="1" max="1" width="34.6640625" style="67" customWidth="1"/>
    <col min="2" max="2" width="15" style="57" bestFit="1" customWidth="1"/>
    <col min="3" max="6" width="19" style="57" customWidth="1"/>
    <col min="7" max="8" width="19" style="55" customWidth="1"/>
    <col min="9" max="9" width="11.44140625" style="120"/>
    <col min="10" max="10" width="11.44140625" style="85"/>
    <col min="11" max="11" width="27.6640625" style="125" bestFit="1" customWidth="1"/>
    <col min="12" max="13" width="7.6640625" style="125" bestFit="1" customWidth="1"/>
    <col min="14" max="23" width="10.109375" style="125" customWidth="1"/>
    <col min="24" max="24" width="13.44140625" style="125" customWidth="1"/>
    <col min="25" max="25" width="102.5546875" style="125" bestFit="1" customWidth="1"/>
    <col min="26" max="27" width="11.44140625" style="125"/>
    <col min="28" max="28" width="11.44140625" style="126"/>
    <col min="29" max="32" width="26.44140625" style="126" customWidth="1"/>
    <col min="33" max="38" width="9.5546875" style="126" customWidth="1"/>
    <col min="39" max="56" width="11.44140625" style="126"/>
    <col min="57" max="58" width="11.44140625" style="86"/>
    <col min="59" max="78" width="11.44140625" style="85"/>
    <col min="79" max="80" width="11.44140625" style="87"/>
    <col min="81" max="16384" width="11.44140625" style="55"/>
  </cols>
  <sheetData>
    <row r="1" spans="1:46" ht="16.2" thickTop="1" x14ac:dyDescent="0.25">
      <c r="A1" s="252" t="str">
        <f ca="1">MID(CELL("filename",A1),FIND("]",CELL("filename",A1))+1,32)</f>
        <v>Projet 9</v>
      </c>
      <c r="B1" s="253"/>
      <c r="C1" s="253"/>
      <c r="D1" s="253"/>
      <c r="E1" s="253"/>
      <c r="F1" s="253"/>
      <c r="G1" s="253"/>
      <c r="H1" s="254"/>
      <c r="K1" s="125" t="s">
        <v>357</v>
      </c>
      <c r="L1" s="125" t="s">
        <v>358</v>
      </c>
      <c r="M1" s="125" t="s">
        <v>18</v>
      </c>
      <c r="N1" s="125" t="s">
        <v>359</v>
      </c>
      <c r="O1" s="125" t="s">
        <v>360</v>
      </c>
      <c r="P1" s="125" t="s">
        <v>361</v>
      </c>
      <c r="Q1" s="125" t="s">
        <v>362</v>
      </c>
      <c r="R1" s="125" t="s">
        <v>363</v>
      </c>
      <c r="S1" s="125" t="s">
        <v>364</v>
      </c>
      <c r="U1" s="125" t="s">
        <v>349</v>
      </c>
      <c r="V1" s="125" t="s">
        <v>365</v>
      </c>
      <c r="X1" s="125" t="s">
        <v>354</v>
      </c>
      <c r="Y1" s="125" t="s">
        <v>366</v>
      </c>
      <c r="AB1" s="126" t="s">
        <v>4</v>
      </c>
      <c r="AC1" s="126" t="s">
        <v>153</v>
      </c>
      <c r="AD1" s="126" t="s">
        <v>238</v>
      </c>
      <c r="AE1" s="126" t="s">
        <v>160</v>
      </c>
      <c r="AF1" s="126" t="s">
        <v>161</v>
      </c>
      <c r="AI1" s="127" t="s">
        <v>338</v>
      </c>
      <c r="AJ1" s="127" t="s">
        <v>339</v>
      </c>
      <c r="AK1" s="127" t="s">
        <v>340</v>
      </c>
      <c r="AL1" s="127" t="s">
        <v>341</v>
      </c>
      <c r="AM1" s="127" t="s">
        <v>342</v>
      </c>
      <c r="AO1" s="126" t="s">
        <v>326</v>
      </c>
      <c r="AP1" s="126" t="s">
        <v>327</v>
      </c>
      <c r="AQ1" s="126" t="s">
        <v>328</v>
      </c>
      <c r="AR1" s="126" t="s">
        <v>329</v>
      </c>
      <c r="AS1" s="126" t="s">
        <v>330</v>
      </c>
      <c r="AT1" s="126" t="s">
        <v>331</v>
      </c>
    </row>
    <row r="2" spans="1:46" ht="36.75" customHeight="1" x14ac:dyDescent="0.25">
      <c r="A2" s="52" t="s">
        <v>191</v>
      </c>
      <c r="B2" s="174" t="str">
        <f>IF(GENERALITES!D2="","",GENERALITES!D2)</f>
        <v/>
      </c>
      <c r="C2" s="174"/>
      <c r="D2" s="174"/>
      <c r="E2" s="174"/>
      <c r="F2" s="174"/>
      <c r="G2" s="174"/>
      <c r="H2" s="255"/>
      <c r="K2" s="125" t="s">
        <v>367</v>
      </c>
      <c r="L2" s="128">
        <v>84007</v>
      </c>
      <c r="M2" s="128" t="s">
        <v>368</v>
      </c>
      <c r="N2" s="128" t="s">
        <v>369</v>
      </c>
      <c r="O2" s="125" t="s">
        <v>367</v>
      </c>
      <c r="P2" s="128" t="s">
        <v>370</v>
      </c>
      <c r="Q2" s="128">
        <v>64.91</v>
      </c>
      <c r="R2" s="128" t="s">
        <v>371</v>
      </c>
      <c r="S2" s="129">
        <v>1416</v>
      </c>
      <c r="U2" s="125" t="s">
        <v>372</v>
      </c>
      <c r="V2" s="125" t="s">
        <v>373</v>
      </c>
      <c r="W2" s="125">
        <v>1</v>
      </c>
      <c r="X2" s="125" t="s">
        <v>374</v>
      </c>
      <c r="Y2" s="125" t="s">
        <v>375</v>
      </c>
      <c r="Z2" s="125" t="s">
        <v>376</v>
      </c>
      <c r="AB2" s="126" t="s">
        <v>188</v>
      </c>
      <c r="AC2" s="126" t="s">
        <v>146</v>
      </c>
      <c r="AD2" s="126" t="s">
        <v>245</v>
      </c>
      <c r="AE2" s="126" t="s">
        <v>154</v>
      </c>
      <c r="AF2" s="126" t="s">
        <v>155</v>
      </c>
      <c r="AI2" s="126" t="s">
        <v>146</v>
      </c>
      <c r="AJ2" s="126" t="s">
        <v>343</v>
      </c>
      <c r="AK2" s="126" t="s">
        <v>155</v>
      </c>
      <c r="AL2" s="126" t="s">
        <v>245</v>
      </c>
      <c r="AM2" s="126" t="s">
        <v>239</v>
      </c>
      <c r="AO2" s="130" t="s">
        <v>332</v>
      </c>
      <c r="AP2" s="130" t="s">
        <v>333</v>
      </c>
      <c r="AQ2" s="130" t="s">
        <v>334</v>
      </c>
      <c r="AR2" s="130" t="s">
        <v>335</v>
      </c>
      <c r="AS2" s="130" t="s">
        <v>336</v>
      </c>
      <c r="AT2" s="130" t="s">
        <v>337</v>
      </c>
    </row>
    <row r="3" spans="1:46" ht="36.75" customHeight="1" thickBot="1" x14ac:dyDescent="0.3">
      <c r="A3" s="53" t="s">
        <v>189</v>
      </c>
      <c r="B3" s="256"/>
      <c r="C3" s="256"/>
      <c r="D3" s="256"/>
      <c r="E3" s="256"/>
      <c r="F3" s="256"/>
      <c r="G3" s="256"/>
      <c r="H3" s="257"/>
      <c r="K3" s="125" t="s">
        <v>377</v>
      </c>
      <c r="L3" s="128">
        <v>84007</v>
      </c>
      <c r="M3" s="128" t="s">
        <v>368</v>
      </c>
      <c r="N3" s="128" t="s">
        <v>369</v>
      </c>
      <c r="O3" s="125" t="s">
        <v>377</v>
      </c>
      <c r="P3" s="128" t="s">
        <v>370</v>
      </c>
      <c r="Q3" s="128">
        <v>64.91</v>
      </c>
      <c r="R3" s="128" t="s">
        <v>371</v>
      </c>
      <c r="S3" s="129">
        <v>1416</v>
      </c>
      <c r="U3" s="125" t="s">
        <v>378</v>
      </c>
      <c r="V3" s="125" t="s">
        <v>379</v>
      </c>
      <c r="W3" s="125">
        <v>2</v>
      </c>
      <c r="X3" s="125" t="s">
        <v>380</v>
      </c>
      <c r="Y3" s="125" t="s">
        <v>381</v>
      </c>
      <c r="Z3" s="125" t="s">
        <v>382</v>
      </c>
      <c r="AC3" s="126" t="s">
        <v>147</v>
      </c>
      <c r="AD3" s="126" t="s">
        <v>246</v>
      </c>
      <c r="AF3" s="126" t="s">
        <v>156</v>
      </c>
      <c r="AI3" s="126" t="s">
        <v>147</v>
      </c>
      <c r="AK3" s="126" t="s">
        <v>156</v>
      </c>
      <c r="AL3" s="126" t="s">
        <v>246</v>
      </c>
      <c r="AM3" s="126" t="s">
        <v>240</v>
      </c>
      <c r="AO3" s="131" t="s">
        <v>285</v>
      </c>
      <c r="AP3" s="131" t="s">
        <v>295</v>
      </c>
      <c r="AQ3" s="131" t="s">
        <v>300</v>
      </c>
      <c r="AR3" s="131" t="s">
        <v>305</v>
      </c>
      <c r="AS3" s="131" t="s">
        <v>312</v>
      </c>
      <c r="AT3" s="131" t="s">
        <v>315</v>
      </c>
    </row>
    <row r="4" spans="1:46" ht="12.6" customHeight="1" thickTop="1" thickBot="1" x14ac:dyDescent="0.3">
      <c r="A4" s="66"/>
      <c r="B4" s="54"/>
      <c r="C4" s="54"/>
      <c r="D4" s="54"/>
      <c r="E4" s="54"/>
      <c r="F4" s="54"/>
      <c r="K4" s="125" t="s">
        <v>383</v>
      </c>
      <c r="L4" s="128">
        <v>84007</v>
      </c>
      <c r="M4" s="128" t="s">
        <v>368</v>
      </c>
      <c r="N4" s="128" t="s">
        <v>369</v>
      </c>
      <c r="O4" s="125" t="s">
        <v>383</v>
      </c>
      <c r="P4" s="128" t="s">
        <v>370</v>
      </c>
      <c r="Q4" s="128">
        <v>64.91</v>
      </c>
      <c r="R4" s="128" t="s">
        <v>371</v>
      </c>
      <c r="S4" s="129">
        <v>1416</v>
      </c>
      <c r="U4" s="125" t="s">
        <v>384</v>
      </c>
      <c r="V4" s="125" t="s">
        <v>385</v>
      </c>
      <c r="W4" s="125">
        <v>3</v>
      </c>
      <c r="X4" s="125" t="s">
        <v>386</v>
      </c>
      <c r="Y4" s="125" t="s">
        <v>387</v>
      </c>
      <c r="Z4" s="125" t="s">
        <v>388</v>
      </c>
      <c r="AC4" s="126" t="s">
        <v>148</v>
      </c>
      <c r="AD4" s="126" t="s">
        <v>247</v>
      </c>
      <c r="AF4" s="126" t="s">
        <v>157</v>
      </c>
      <c r="AI4" s="126" t="s">
        <v>148</v>
      </c>
      <c r="AK4" s="126" t="s">
        <v>344</v>
      </c>
      <c r="AL4" s="126" t="s">
        <v>247</v>
      </c>
      <c r="AM4" s="126" t="s">
        <v>241</v>
      </c>
      <c r="AO4" s="131" t="s">
        <v>291</v>
      </c>
      <c r="AT4" s="131" t="s">
        <v>320</v>
      </c>
    </row>
    <row r="5" spans="1:46" ht="20.25" customHeight="1" thickTop="1" x14ac:dyDescent="0.25">
      <c r="A5" s="101" t="s">
        <v>56</v>
      </c>
      <c r="B5" s="250"/>
      <c r="C5" s="250"/>
      <c r="D5" s="250"/>
      <c r="E5" s="250"/>
      <c r="F5" s="250"/>
      <c r="G5" s="250"/>
      <c r="H5" s="251"/>
      <c r="K5" s="125" t="s">
        <v>389</v>
      </c>
      <c r="L5" s="125">
        <v>84001</v>
      </c>
      <c r="M5" s="125">
        <v>84210</v>
      </c>
      <c r="N5" s="125" t="s">
        <v>390</v>
      </c>
      <c r="O5" s="125" t="s">
        <v>391</v>
      </c>
      <c r="P5" s="125" t="s">
        <v>392</v>
      </c>
      <c r="Q5" s="125">
        <v>6.4</v>
      </c>
      <c r="R5" s="125" t="s">
        <v>393</v>
      </c>
      <c r="S5" s="125">
        <v>441</v>
      </c>
      <c r="U5" s="125" t="s">
        <v>394</v>
      </c>
      <c r="V5" s="125" t="s">
        <v>395</v>
      </c>
      <c r="W5" s="125">
        <v>4</v>
      </c>
      <c r="X5" s="125" t="s">
        <v>396</v>
      </c>
      <c r="Y5" s="125" t="s">
        <v>397</v>
      </c>
      <c r="AC5" s="126" t="s">
        <v>149</v>
      </c>
      <c r="AD5" s="126" t="s">
        <v>248</v>
      </c>
      <c r="AF5" s="126" t="s">
        <v>158</v>
      </c>
      <c r="AI5" s="126" t="s">
        <v>149</v>
      </c>
      <c r="AK5" s="126" t="s">
        <v>345</v>
      </c>
      <c r="AL5" s="126" t="s">
        <v>248</v>
      </c>
      <c r="AM5" s="126" t="s">
        <v>242</v>
      </c>
    </row>
    <row r="6" spans="1:46" ht="26.4" x14ac:dyDescent="0.25">
      <c r="A6" s="52" t="s">
        <v>253</v>
      </c>
      <c r="B6" s="51" t="str">
        <f>IF(C6=AO2,"AXE_1",IF(C6=AP2,"AXE_2",IF(C6=AQ2,"AXE_3",IF(C6=AR2,"AXE_4",IF(C6=AS2,"AXE_5",IF(C6=AT2,"AXE_6",""))))))</f>
        <v/>
      </c>
      <c r="C6" s="262"/>
      <c r="D6" s="263"/>
      <c r="E6" s="263"/>
      <c r="F6" s="263"/>
      <c r="G6" s="263"/>
      <c r="H6" s="264"/>
      <c r="K6" s="125" t="s">
        <v>398</v>
      </c>
      <c r="L6" s="125">
        <v>84002</v>
      </c>
      <c r="M6" s="125">
        <v>84240</v>
      </c>
      <c r="N6" s="125" t="s">
        <v>399</v>
      </c>
      <c r="O6" s="125" t="s">
        <v>400</v>
      </c>
      <c r="P6" s="125" t="s">
        <v>401</v>
      </c>
      <c r="Q6" s="125">
        <v>17.63</v>
      </c>
      <c r="R6" s="125" t="s">
        <v>402</v>
      </c>
      <c r="S6" s="125">
        <v>58</v>
      </c>
      <c r="U6" s="125" t="s">
        <v>403</v>
      </c>
      <c r="V6" s="125" t="s">
        <v>404</v>
      </c>
      <c r="W6" s="125">
        <v>5</v>
      </c>
      <c r="X6" s="125" t="s">
        <v>405</v>
      </c>
      <c r="Y6" s="125" t="s">
        <v>406</v>
      </c>
      <c r="AC6" s="126" t="s">
        <v>150</v>
      </c>
      <c r="AD6" s="126" t="s">
        <v>249</v>
      </c>
      <c r="AI6" s="126" t="s">
        <v>150</v>
      </c>
      <c r="AL6" s="126" t="s">
        <v>249</v>
      </c>
      <c r="AM6" s="126" t="s">
        <v>243</v>
      </c>
    </row>
    <row r="7" spans="1:46" ht="26.4" x14ac:dyDescent="0.25">
      <c r="A7" s="52" t="s">
        <v>279</v>
      </c>
      <c r="B7" s="258"/>
      <c r="C7" s="258"/>
      <c r="D7" s="258"/>
      <c r="E7" s="258"/>
      <c r="F7" s="258"/>
      <c r="G7" s="258"/>
      <c r="H7" s="259"/>
      <c r="K7" s="125" t="s">
        <v>399</v>
      </c>
      <c r="L7" s="125">
        <v>84003</v>
      </c>
      <c r="M7" s="125">
        <v>84400</v>
      </c>
      <c r="N7" s="125" t="s">
        <v>399</v>
      </c>
      <c r="O7" s="125" t="s">
        <v>399</v>
      </c>
      <c r="P7" s="125" t="s">
        <v>407</v>
      </c>
      <c r="Q7" s="125">
        <v>44.57</v>
      </c>
      <c r="R7" s="125" t="s">
        <v>408</v>
      </c>
      <c r="S7" s="125">
        <v>256</v>
      </c>
      <c r="W7" s="125">
        <v>6</v>
      </c>
      <c r="X7" s="125" t="s">
        <v>409</v>
      </c>
      <c r="Y7" s="125" t="s">
        <v>410</v>
      </c>
      <c r="AC7" s="126" t="s">
        <v>151</v>
      </c>
      <c r="AD7" s="126" t="s">
        <v>250</v>
      </c>
      <c r="AI7" s="126" t="s">
        <v>151</v>
      </c>
      <c r="AL7" s="126" t="s">
        <v>250</v>
      </c>
      <c r="AM7" s="126" t="s">
        <v>244</v>
      </c>
    </row>
    <row r="8" spans="1:46" ht="13.2" x14ac:dyDescent="0.25">
      <c r="A8" s="52" t="s">
        <v>254</v>
      </c>
      <c r="B8" s="258"/>
      <c r="C8" s="258"/>
      <c r="D8" s="258"/>
      <c r="E8" s="258"/>
      <c r="F8" s="258"/>
      <c r="G8" s="258"/>
      <c r="H8" s="259"/>
      <c r="K8" s="125" t="s">
        <v>411</v>
      </c>
      <c r="L8" s="125">
        <v>84004</v>
      </c>
      <c r="M8" s="125">
        <v>84810</v>
      </c>
      <c r="N8" s="125" t="s">
        <v>390</v>
      </c>
      <c r="O8" s="125" t="s">
        <v>390</v>
      </c>
      <c r="P8" s="125" t="s">
        <v>412</v>
      </c>
      <c r="Q8" s="125">
        <v>15.7</v>
      </c>
      <c r="R8" s="125" t="s">
        <v>413</v>
      </c>
      <c r="S8" s="125">
        <v>361</v>
      </c>
      <c r="W8" s="125">
        <v>7</v>
      </c>
      <c r="AC8" s="126" t="s">
        <v>152</v>
      </c>
      <c r="AD8" s="126" t="s">
        <v>251</v>
      </c>
      <c r="AI8" s="126" t="s">
        <v>152</v>
      </c>
      <c r="AL8" s="126" t="s">
        <v>251</v>
      </c>
      <c r="AM8" s="126" t="s">
        <v>159</v>
      </c>
    </row>
    <row r="9" spans="1:46" ht="27" thickBot="1" x14ac:dyDescent="0.3">
      <c r="A9" s="53" t="s">
        <v>255</v>
      </c>
      <c r="B9" s="260"/>
      <c r="C9" s="260"/>
      <c r="D9" s="260"/>
      <c r="E9" s="260"/>
      <c r="F9" s="260"/>
      <c r="G9" s="260"/>
      <c r="H9" s="261"/>
      <c r="K9" s="125" t="s">
        <v>414</v>
      </c>
      <c r="L9" s="125">
        <v>84005</v>
      </c>
      <c r="M9" s="125">
        <v>84390</v>
      </c>
      <c r="N9" s="125" t="s">
        <v>390</v>
      </c>
      <c r="O9" s="125" t="s">
        <v>415</v>
      </c>
      <c r="P9" s="125" t="s">
        <v>416</v>
      </c>
      <c r="Q9" s="125">
        <v>28.9</v>
      </c>
      <c r="R9" s="125" t="s">
        <v>417</v>
      </c>
      <c r="S9" s="125">
        <v>7.1</v>
      </c>
      <c r="W9" s="125">
        <v>8</v>
      </c>
      <c r="AD9" s="126" t="s">
        <v>252</v>
      </c>
      <c r="AL9" s="126" t="s">
        <v>252</v>
      </c>
      <c r="AM9" s="132"/>
    </row>
    <row r="10" spans="1:46" ht="12.6" customHeight="1" thickTop="1" thickBot="1" x14ac:dyDescent="0.3">
      <c r="A10" s="66"/>
      <c r="B10" s="54"/>
      <c r="C10" s="54"/>
      <c r="D10" s="54"/>
      <c r="E10" s="54"/>
      <c r="F10" s="54"/>
      <c r="K10" s="125" t="s">
        <v>418</v>
      </c>
      <c r="L10" s="128">
        <v>84006</v>
      </c>
      <c r="M10" s="128">
        <v>84400</v>
      </c>
      <c r="N10" s="128" t="s">
        <v>399</v>
      </c>
      <c r="O10" s="125" t="s">
        <v>399</v>
      </c>
      <c r="P10" s="128" t="s">
        <v>407</v>
      </c>
      <c r="Q10" s="128">
        <v>7.5</v>
      </c>
      <c r="R10" s="128" t="s">
        <v>419</v>
      </c>
      <c r="S10" s="129">
        <v>9.5</v>
      </c>
      <c r="W10" s="125">
        <v>9</v>
      </c>
      <c r="AD10" s="126" t="s">
        <v>239</v>
      </c>
      <c r="AO10" s="131"/>
      <c r="AT10" s="131"/>
    </row>
    <row r="11" spans="1:46" ht="149.25" customHeight="1" thickTop="1" x14ac:dyDescent="0.25">
      <c r="A11" s="95" t="s">
        <v>267</v>
      </c>
      <c r="B11" s="249"/>
      <c r="C11" s="250"/>
      <c r="D11" s="250"/>
      <c r="E11" s="250"/>
      <c r="F11" s="250"/>
      <c r="G11" s="250"/>
      <c r="H11" s="251"/>
      <c r="K11" s="125" t="s">
        <v>420</v>
      </c>
      <c r="L11" s="125">
        <v>84012</v>
      </c>
      <c r="M11" s="125">
        <v>84190</v>
      </c>
      <c r="N11" s="125" t="s">
        <v>390</v>
      </c>
      <c r="O11" s="125" t="s">
        <v>391</v>
      </c>
      <c r="P11" s="125" t="s">
        <v>412</v>
      </c>
      <c r="Q11" s="125">
        <v>18.89</v>
      </c>
      <c r="R11" s="125" t="s">
        <v>421</v>
      </c>
      <c r="S11" s="125">
        <v>128</v>
      </c>
      <c r="W11" s="125">
        <v>10</v>
      </c>
      <c r="AD11" s="126" t="s">
        <v>240</v>
      </c>
    </row>
    <row r="12" spans="1:46" ht="149.25" customHeight="1" x14ac:dyDescent="0.25">
      <c r="A12" s="95" t="s">
        <v>27</v>
      </c>
      <c r="B12" s="269"/>
      <c r="C12" s="258"/>
      <c r="D12" s="258"/>
      <c r="E12" s="258"/>
      <c r="F12" s="258"/>
      <c r="G12" s="258"/>
      <c r="H12" s="259"/>
      <c r="K12" s="125" t="s">
        <v>422</v>
      </c>
      <c r="L12" s="125">
        <v>84013</v>
      </c>
      <c r="M12" s="125">
        <v>84220</v>
      </c>
      <c r="N12" s="125" t="s">
        <v>399</v>
      </c>
      <c r="O12" s="125" t="s">
        <v>399</v>
      </c>
      <c r="P12" s="125" t="s">
        <v>423</v>
      </c>
      <c r="Q12" s="125">
        <v>2.59</v>
      </c>
      <c r="R12" s="125" t="s">
        <v>424</v>
      </c>
      <c r="S12" s="125">
        <v>98</v>
      </c>
      <c r="AD12" s="126" t="s">
        <v>241</v>
      </c>
    </row>
    <row r="13" spans="1:46" ht="93.75" customHeight="1" x14ac:dyDescent="0.25">
      <c r="A13" s="95" t="s">
        <v>190</v>
      </c>
      <c r="B13" s="269"/>
      <c r="C13" s="258"/>
      <c r="D13" s="258"/>
      <c r="E13" s="258"/>
      <c r="F13" s="258"/>
      <c r="G13" s="258"/>
      <c r="H13" s="259"/>
      <c r="K13" s="125" t="s">
        <v>425</v>
      </c>
      <c r="L13" s="125">
        <v>84014</v>
      </c>
      <c r="M13" s="125">
        <v>84120</v>
      </c>
      <c r="N13" s="125" t="s">
        <v>399</v>
      </c>
      <c r="O13" s="125" t="s">
        <v>400</v>
      </c>
      <c r="P13" s="125" t="s">
        <v>401</v>
      </c>
      <c r="Q13" s="125">
        <v>56.07</v>
      </c>
      <c r="R13" s="125" t="s">
        <v>426</v>
      </c>
      <c r="S13" s="125">
        <v>20</v>
      </c>
      <c r="AD13" s="126" t="s">
        <v>242</v>
      </c>
    </row>
    <row r="14" spans="1:46" ht="89.25" customHeight="1" x14ac:dyDescent="0.25">
      <c r="A14" s="95" t="s">
        <v>28</v>
      </c>
      <c r="B14" s="269"/>
      <c r="C14" s="258"/>
      <c r="D14" s="258"/>
      <c r="E14" s="258"/>
      <c r="F14" s="258"/>
      <c r="G14" s="258"/>
      <c r="H14" s="259"/>
      <c r="K14" s="125" t="s">
        <v>427</v>
      </c>
      <c r="L14" s="125">
        <v>84015</v>
      </c>
      <c r="M14" s="125">
        <v>84340</v>
      </c>
      <c r="N14" s="125" t="s">
        <v>390</v>
      </c>
      <c r="O14" s="125" t="s">
        <v>428</v>
      </c>
      <c r="P14" s="125" t="s">
        <v>412</v>
      </c>
      <c r="Q14" s="125">
        <v>28.16</v>
      </c>
      <c r="R14" s="125" t="s">
        <v>429</v>
      </c>
      <c r="S14" s="125">
        <v>9.9</v>
      </c>
      <c r="AD14" s="126" t="s">
        <v>243</v>
      </c>
    </row>
    <row r="15" spans="1:46" ht="69" customHeight="1" x14ac:dyDescent="0.25">
      <c r="A15" s="95" t="s">
        <v>29</v>
      </c>
      <c r="B15" s="269"/>
      <c r="C15" s="258"/>
      <c r="D15" s="258"/>
      <c r="E15" s="258"/>
      <c r="F15" s="258"/>
      <c r="G15" s="258"/>
      <c r="H15" s="259"/>
      <c r="K15" s="125" t="s">
        <v>430</v>
      </c>
      <c r="L15" s="125">
        <v>84016</v>
      </c>
      <c r="M15" s="125">
        <v>84370</v>
      </c>
      <c r="N15" s="125" t="s">
        <v>369</v>
      </c>
      <c r="O15" s="125" t="s">
        <v>431</v>
      </c>
      <c r="P15" s="125" t="s">
        <v>392</v>
      </c>
      <c r="Q15" s="125">
        <v>24.79</v>
      </c>
      <c r="R15" s="125" t="s">
        <v>432</v>
      </c>
      <c r="S15" s="125">
        <v>209</v>
      </c>
      <c r="AD15" s="126" t="s">
        <v>244</v>
      </c>
    </row>
    <row r="16" spans="1:46" ht="90.75" customHeight="1" thickBot="1" x14ac:dyDescent="0.3">
      <c r="A16" s="96" t="s">
        <v>187</v>
      </c>
      <c r="B16" s="268"/>
      <c r="C16" s="260"/>
      <c r="D16" s="260"/>
      <c r="E16" s="260"/>
      <c r="F16" s="260"/>
      <c r="G16" s="260"/>
      <c r="H16" s="261"/>
      <c r="K16" s="125" t="s">
        <v>433</v>
      </c>
      <c r="L16" s="125">
        <v>84017</v>
      </c>
      <c r="M16" s="125">
        <v>84410</v>
      </c>
      <c r="N16" s="125" t="s">
        <v>390</v>
      </c>
      <c r="O16" s="125" t="s">
        <v>415</v>
      </c>
      <c r="P16" s="125" t="s">
        <v>412</v>
      </c>
      <c r="Q16" s="125">
        <v>91.03</v>
      </c>
      <c r="R16" s="125" t="s">
        <v>434</v>
      </c>
      <c r="S16" s="125">
        <v>34</v>
      </c>
      <c r="AD16" s="126" t="s">
        <v>159</v>
      </c>
    </row>
    <row r="17" spans="1:80" s="56" customFormat="1" ht="36.75" customHeight="1" thickTop="1" x14ac:dyDescent="0.15">
      <c r="A17" s="97" t="s">
        <v>263</v>
      </c>
      <c r="B17" s="236"/>
      <c r="C17" s="237"/>
      <c r="D17" s="237"/>
      <c r="E17" s="237"/>
      <c r="F17" s="237"/>
      <c r="G17" s="237"/>
      <c r="H17" s="238"/>
      <c r="I17" s="121"/>
      <c r="J17" s="88"/>
      <c r="K17" s="125" t="s">
        <v>435</v>
      </c>
      <c r="L17" s="125">
        <v>84018</v>
      </c>
      <c r="M17" s="125">
        <v>84570</v>
      </c>
      <c r="N17" s="125" t="s">
        <v>390</v>
      </c>
      <c r="O17" s="125" t="s">
        <v>415</v>
      </c>
      <c r="P17" s="125" t="s">
        <v>416</v>
      </c>
      <c r="Q17" s="125">
        <v>20.8</v>
      </c>
      <c r="R17" s="125" t="s">
        <v>436</v>
      </c>
      <c r="S17" s="125">
        <v>25</v>
      </c>
      <c r="T17" s="125"/>
      <c r="U17" s="125"/>
      <c r="V17" s="125"/>
      <c r="W17" s="125"/>
      <c r="X17" s="125"/>
      <c r="Y17" s="125"/>
      <c r="Z17" s="125"/>
      <c r="AA17" s="125"/>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86"/>
      <c r="BF17" s="86"/>
      <c r="BG17" s="88"/>
      <c r="BH17" s="88"/>
      <c r="BI17" s="88"/>
      <c r="BJ17" s="88"/>
      <c r="BK17" s="88"/>
      <c r="BL17" s="88"/>
      <c r="BM17" s="88"/>
      <c r="BN17" s="88"/>
      <c r="BO17" s="88"/>
      <c r="BP17" s="88"/>
      <c r="BQ17" s="88"/>
      <c r="BR17" s="88"/>
      <c r="BS17" s="88"/>
      <c r="BT17" s="88"/>
      <c r="BU17" s="88"/>
      <c r="BV17" s="88"/>
      <c r="BW17" s="88"/>
      <c r="BX17" s="88"/>
      <c r="BY17" s="88"/>
      <c r="BZ17" s="88"/>
      <c r="CA17" s="89"/>
      <c r="CB17" s="89"/>
    </row>
    <row r="18" spans="1:80" s="56" customFormat="1" ht="36.75" customHeight="1" x14ac:dyDescent="0.15">
      <c r="A18" s="98" t="s">
        <v>346</v>
      </c>
      <c r="B18" s="239"/>
      <c r="C18" s="240"/>
      <c r="D18" s="241"/>
      <c r="E18" s="141" t="s">
        <v>348</v>
      </c>
      <c r="F18" s="245"/>
      <c r="G18" s="240"/>
      <c r="H18" s="246"/>
      <c r="I18" s="121"/>
      <c r="J18" s="88"/>
      <c r="K18" s="125" t="s">
        <v>437</v>
      </c>
      <c r="L18" s="125">
        <v>84019</v>
      </c>
      <c r="M18" s="125">
        <v>84500</v>
      </c>
      <c r="N18" s="125" t="s">
        <v>390</v>
      </c>
      <c r="O18" s="125" t="s">
        <v>437</v>
      </c>
      <c r="P18" s="125" t="s">
        <v>438</v>
      </c>
      <c r="Q18" s="125">
        <v>54.03</v>
      </c>
      <c r="R18" s="125" t="s">
        <v>439</v>
      </c>
      <c r="S18" s="125">
        <v>250</v>
      </c>
      <c r="T18" s="125"/>
      <c r="U18" s="125"/>
      <c r="V18" s="125"/>
      <c r="W18" s="125"/>
      <c r="X18" s="125"/>
      <c r="Y18" s="125"/>
      <c r="Z18" s="125"/>
      <c r="AA18" s="125"/>
      <c r="AB18" s="126"/>
      <c r="AC18" s="126"/>
      <c r="AD18" s="125" t="s">
        <v>4</v>
      </c>
      <c r="AE18" s="133" t="s">
        <v>162</v>
      </c>
      <c r="AF18" s="133" t="s">
        <v>163</v>
      </c>
      <c r="AG18" s="133" t="s">
        <v>164</v>
      </c>
      <c r="AH18" s="133" t="s">
        <v>165</v>
      </c>
      <c r="AI18" s="133" t="s">
        <v>166</v>
      </c>
      <c r="AJ18" s="133" t="s">
        <v>167</v>
      </c>
      <c r="AK18" s="126"/>
      <c r="AL18" s="126"/>
      <c r="AM18" s="126"/>
      <c r="AN18" s="126"/>
      <c r="AO18" s="126"/>
      <c r="AP18" s="126"/>
      <c r="AQ18" s="126"/>
      <c r="AR18" s="126"/>
      <c r="AS18" s="126"/>
      <c r="AT18" s="126"/>
      <c r="AU18" s="126"/>
      <c r="AV18" s="126"/>
      <c r="AW18" s="126"/>
      <c r="AX18" s="126"/>
      <c r="AY18" s="126"/>
      <c r="AZ18" s="126"/>
      <c r="BA18" s="126"/>
      <c r="BB18" s="126"/>
      <c r="BC18" s="126"/>
      <c r="BD18" s="126"/>
      <c r="BE18" s="86"/>
      <c r="BF18" s="86"/>
      <c r="BG18" s="88"/>
      <c r="BH18" s="88"/>
      <c r="BI18" s="88"/>
      <c r="BJ18" s="88"/>
      <c r="BK18" s="88"/>
      <c r="BL18" s="88"/>
      <c r="BM18" s="88"/>
      <c r="BN18" s="88"/>
      <c r="BO18" s="88"/>
      <c r="BP18" s="88"/>
      <c r="BQ18" s="88"/>
      <c r="BR18" s="88"/>
      <c r="BS18" s="88"/>
      <c r="BT18" s="88"/>
      <c r="BU18" s="88"/>
      <c r="BV18" s="88"/>
      <c r="BW18" s="88"/>
      <c r="BX18" s="88"/>
      <c r="BY18" s="88"/>
      <c r="BZ18" s="88"/>
      <c r="CA18" s="89"/>
      <c r="CB18" s="89"/>
    </row>
    <row r="19" spans="1:80" s="56" customFormat="1" ht="36.75" customHeight="1" thickBot="1" x14ac:dyDescent="0.2">
      <c r="A19" s="98" t="s">
        <v>347</v>
      </c>
      <c r="B19" s="242"/>
      <c r="C19" s="243"/>
      <c r="D19" s="244"/>
      <c r="E19" s="141" t="s">
        <v>348</v>
      </c>
      <c r="F19" s="247"/>
      <c r="G19" s="243"/>
      <c r="H19" s="248"/>
      <c r="I19" s="121"/>
      <c r="J19" s="88"/>
      <c r="K19" s="125" t="s">
        <v>440</v>
      </c>
      <c r="L19" s="125">
        <v>84020</v>
      </c>
      <c r="M19" s="125">
        <v>84480</v>
      </c>
      <c r="N19" s="125" t="s">
        <v>399</v>
      </c>
      <c r="O19" s="125" t="s">
        <v>399</v>
      </c>
      <c r="P19" s="125" t="s">
        <v>407</v>
      </c>
      <c r="Q19" s="125">
        <v>51.12</v>
      </c>
      <c r="R19" s="125" t="s">
        <v>441</v>
      </c>
      <c r="S19" s="125">
        <v>26</v>
      </c>
      <c r="T19" s="125"/>
      <c r="U19" s="125"/>
      <c r="V19" s="125"/>
      <c r="W19" s="125"/>
      <c r="X19" s="125"/>
      <c r="Y19" s="125"/>
      <c r="Z19" s="125"/>
      <c r="AA19" s="125"/>
      <c r="AB19" s="126"/>
      <c r="AC19" s="126"/>
      <c r="AD19" s="128" t="s">
        <v>168</v>
      </c>
      <c r="AE19" s="134" t="s">
        <v>169</v>
      </c>
      <c r="AF19" s="134" t="s">
        <v>170</v>
      </c>
      <c r="AG19" s="134" t="s">
        <v>171</v>
      </c>
      <c r="AH19" s="134" t="s">
        <v>172</v>
      </c>
      <c r="AI19" s="134" t="s">
        <v>173</v>
      </c>
      <c r="AJ19" s="134" t="s">
        <v>174</v>
      </c>
      <c r="AK19" s="126"/>
      <c r="AL19" s="126"/>
      <c r="AM19" s="126"/>
      <c r="AN19" s="126"/>
      <c r="AO19" s="126"/>
      <c r="AP19" s="126"/>
      <c r="AQ19" s="126"/>
      <c r="AR19" s="126"/>
      <c r="AS19" s="126"/>
      <c r="AT19" s="126"/>
      <c r="AU19" s="126"/>
      <c r="AV19" s="126"/>
      <c r="AW19" s="126"/>
      <c r="AX19" s="126"/>
      <c r="AY19" s="126"/>
      <c r="AZ19" s="126"/>
      <c r="BA19" s="126"/>
      <c r="BB19" s="126"/>
      <c r="BC19" s="126"/>
      <c r="BD19" s="126"/>
      <c r="BE19" s="86"/>
      <c r="BF19" s="86"/>
      <c r="BG19" s="88"/>
      <c r="BH19" s="88"/>
      <c r="BI19" s="88"/>
      <c r="BJ19" s="88"/>
      <c r="BK19" s="88"/>
      <c r="BL19" s="88"/>
      <c r="BM19" s="88"/>
      <c r="BN19" s="88"/>
      <c r="BO19" s="88"/>
      <c r="BP19" s="88"/>
      <c r="BQ19" s="88"/>
      <c r="BR19" s="88"/>
      <c r="BS19" s="88"/>
      <c r="BT19" s="88"/>
      <c r="BU19" s="88"/>
      <c r="BV19" s="88"/>
      <c r="BW19" s="88"/>
      <c r="BX19" s="88"/>
      <c r="BY19" s="88"/>
      <c r="BZ19" s="88"/>
      <c r="CA19" s="89"/>
      <c r="CB19" s="89"/>
    </row>
    <row r="20" spans="1:80" s="56" customFormat="1" ht="36.75" customHeight="1" thickTop="1" x14ac:dyDescent="0.15">
      <c r="A20" s="97" t="s">
        <v>264</v>
      </c>
      <c r="B20" s="236"/>
      <c r="C20" s="237"/>
      <c r="D20" s="237"/>
      <c r="E20" s="237"/>
      <c r="F20" s="237"/>
      <c r="G20" s="237"/>
      <c r="H20" s="238"/>
      <c r="I20" s="121"/>
      <c r="J20" s="88"/>
      <c r="K20" s="125" t="s">
        <v>442</v>
      </c>
      <c r="L20" s="125">
        <v>84021</v>
      </c>
      <c r="M20" s="125">
        <v>84390</v>
      </c>
      <c r="N20" s="125" t="s">
        <v>390</v>
      </c>
      <c r="O20" s="125" t="s">
        <v>428</v>
      </c>
      <c r="P20" s="125" t="s">
        <v>443</v>
      </c>
      <c r="Q20" s="125">
        <v>28.18</v>
      </c>
      <c r="R20" s="125" t="s">
        <v>444</v>
      </c>
      <c r="S20" s="125">
        <v>3.1</v>
      </c>
      <c r="T20" s="125"/>
      <c r="U20" s="125"/>
      <c r="V20" s="125"/>
      <c r="W20" s="125"/>
      <c r="X20" s="125"/>
      <c r="Y20" s="125"/>
      <c r="Z20" s="125"/>
      <c r="AA20" s="125"/>
      <c r="AB20" s="126"/>
      <c r="AC20" s="126"/>
      <c r="AD20" s="128"/>
      <c r="AE20" s="134" t="s">
        <v>175</v>
      </c>
      <c r="AF20" s="134" t="s">
        <v>176</v>
      </c>
      <c r="AG20" s="134" t="s">
        <v>177</v>
      </c>
      <c r="AH20" s="125"/>
      <c r="AI20" s="134" t="s">
        <v>178</v>
      </c>
      <c r="AJ20" s="134" t="s">
        <v>179</v>
      </c>
      <c r="AK20" s="126"/>
      <c r="AL20" s="126"/>
      <c r="AM20" s="126"/>
      <c r="AN20" s="126"/>
      <c r="AO20" s="126"/>
      <c r="AP20" s="126"/>
      <c r="AQ20" s="126"/>
      <c r="AR20" s="126"/>
      <c r="AS20" s="126"/>
      <c r="AT20" s="126"/>
      <c r="AU20" s="126"/>
      <c r="AV20" s="126"/>
      <c r="AW20" s="126"/>
      <c r="AX20" s="126"/>
      <c r="AY20" s="126"/>
      <c r="AZ20" s="126"/>
      <c r="BA20" s="126"/>
      <c r="BB20" s="126"/>
      <c r="BC20" s="126"/>
      <c r="BD20" s="126"/>
      <c r="BE20" s="86"/>
      <c r="BF20" s="86"/>
      <c r="BG20" s="88"/>
      <c r="BH20" s="88"/>
      <c r="BI20" s="88"/>
      <c r="BJ20" s="88"/>
      <c r="BK20" s="88"/>
      <c r="BL20" s="88"/>
      <c r="BM20" s="88"/>
      <c r="BN20" s="88"/>
      <c r="BO20" s="88"/>
      <c r="BP20" s="88"/>
      <c r="BQ20" s="88"/>
      <c r="BR20" s="88"/>
      <c r="BS20" s="88"/>
      <c r="BT20" s="88"/>
      <c r="BU20" s="88"/>
      <c r="BV20" s="88"/>
      <c r="BW20" s="88"/>
      <c r="BX20" s="88"/>
      <c r="BY20" s="88"/>
      <c r="BZ20" s="88"/>
      <c r="CA20" s="89"/>
      <c r="CB20" s="89"/>
    </row>
    <row r="21" spans="1:80" s="56" customFormat="1" ht="36.75" customHeight="1" x14ac:dyDescent="0.15">
      <c r="A21" s="98" t="s">
        <v>346</v>
      </c>
      <c r="B21" s="239"/>
      <c r="C21" s="240"/>
      <c r="D21" s="241"/>
      <c r="E21" s="141" t="s">
        <v>348</v>
      </c>
      <c r="F21" s="245"/>
      <c r="G21" s="240"/>
      <c r="H21" s="246"/>
      <c r="I21" s="121"/>
      <c r="J21" s="88"/>
      <c r="K21" s="125" t="s">
        <v>445</v>
      </c>
      <c r="L21" s="125">
        <v>84022</v>
      </c>
      <c r="M21" s="125">
        <v>84110</v>
      </c>
      <c r="N21" s="125" t="s">
        <v>390</v>
      </c>
      <c r="O21" s="125" t="s">
        <v>428</v>
      </c>
      <c r="P21" s="125" t="s">
        <v>443</v>
      </c>
      <c r="Q21" s="125">
        <v>9.49</v>
      </c>
      <c r="R21" s="125" t="s">
        <v>446</v>
      </c>
      <c r="S21" s="125">
        <v>31</v>
      </c>
      <c r="T21" s="125"/>
      <c r="U21" s="125"/>
      <c r="V21" s="125"/>
      <c r="W21" s="125"/>
      <c r="X21" s="125"/>
      <c r="Y21" s="125"/>
      <c r="Z21" s="125"/>
      <c r="AA21" s="125"/>
      <c r="AB21" s="126"/>
      <c r="AC21" s="126"/>
      <c r="AD21" s="128"/>
      <c r="AE21" s="134" t="s">
        <v>180</v>
      </c>
      <c r="AF21" s="125"/>
      <c r="AG21" s="134" t="s">
        <v>181</v>
      </c>
      <c r="AH21" s="125"/>
      <c r="AI21" s="134" t="s">
        <v>182</v>
      </c>
      <c r="AJ21" s="134" t="s">
        <v>183</v>
      </c>
      <c r="AK21" s="126"/>
      <c r="AL21" s="126"/>
      <c r="AM21" s="126"/>
      <c r="AN21" s="126"/>
      <c r="AO21" s="126"/>
      <c r="AP21" s="126"/>
      <c r="AQ21" s="126"/>
      <c r="AR21" s="126"/>
      <c r="AS21" s="126"/>
      <c r="AT21" s="126"/>
      <c r="AU21" s="126"/>
      <c r="AV21" s="126"/>
      <c r="AW21" s="126"/>
      <c r="AX21" s="126"/>
      <c r="AY21" s="126"/>
      <c r="AZ21" s="126"/>
      <c r="BA21" s="126"/>
      <c r="BB21" s="126"/>
      <c r="BC21" s="126"/>
      <c r="BD21" s="126"/>
      <c r="BE21" s="86"/>
      <c r="BF21" s="86"/>
      <c r="BG21" s="88"/>
      <c r="BH21" s="88"/>
      <c r="BI21" s="88"/>
      <c r="BJ21" s="88"/>
      <c r="BK21" s="88"/>
      <c r="BL21" s="88"/>
      <c r="BM21" s="88"/>
      <c r="BN21" s="88"/>
      <c r="BO21" s="88"/>
      <c r="BP21" s="88"/>
      <c r="BQ21" s="88"/>
      <c r="BR21" s="88"/>
      <c r="BS21" s="88"/>
      <c r="BT21" s="88"/>
      <c r="BU21" s="88"/>
      <c r="BV21" s="88"/>
      <c r="BW21" s="88"/>
      <c r="BX21" s="88"/>
      <c r="BY21" s="88"/>
      <c r="BZ21" s="88"/>
      <c r="CA21" s="89"/>
      <c r="CB21" s="89"/>
    </row>
    <row r="22" spans="1:80" s="56" customFormat="1" ht="36.75" customHeight="1" thickBot="1" x14ac:dyDescent="0.2">
      <c r="A22" s="98" t="s">
        <v>347</v>
      </c>
      <c r="B22" s="242"/>
      <c r="C22" s="243"/>
      <c r="D22" s="244"/>
      <c r="E22" s="141" t="s">
        <v>348</v>
      </c>
      <c r="F22" s="247"/>
      <c r="G22" s="243"/>
      <c r="H22" s="248"/>
      <c r="I22" s="121"/>
      <c r="J22" s="88"/>
      <c r="K22" s="125" t="s">
        <v>447</v>
      </c>
      <c r="L22" s="125">
        <v>84023</v>
      </c>
      <c r="M22" s="125">
        <v>84480</v>
      </c>
      <c r="N22" s="125" t="s">
        <v>399</v>
      </c>
      <c r="O22" s="125" t="s">
        <v>399</v>
      </c>
      <c r="P22" s="125" t="s">
        <v>407</v>
      </c>
      <c r="Q22" s="125">
        <v>17.54</v>
      </c>
      <c r="R22" s="125" t="s">
        <v>448</v>
      </c>
      <c r="S22" s="125">
        <v>3.9</v>
      </c>
      <c r="T22" s="125"/>
      <c r="U22" s="125"/>
      <c r="V22" s="125"/>
      <c r="W22" s="125"/>
      <c r="X22" s="125"/>
      <c r="Y22" s="125"/>
      <c r="Z22" s="125"/>
      <c r="AA22" s="125"/>
      <c r="AB22" s="126"/>
      <c r="AC22" s="126"/>
      <c r="AD22" s="128"/>
      <c r="AE22" s="125"/>
      <c r="AF22" s="125"/>
      <c r="AG22" s="125"/>
      <c r="AH22" s="125"/>
      <c r="AI22" s="134" t="s">
        <v>184</v>
      </c>
      <c r="AJ22" s="125"/>
      <c r="AK22" s="126"/>
      <c r="AL22" s="126"/>
      <c r="AM22" s="126"/>
      <c r="AN22" s="126"/>
      <c r="AO22" s="126"/>
      <c r="AP22" s="126"/>
      <c r="AQ22" s="126"/>
      <c r="AR22" s="126"/>
      <c r="AS22" s="126"/>
      <c r="AT22" s="126"/>
      <c r="AU22" s="126"/>
      <c r="AV22" s="126"/>
      <c r="AW22" s="126"/>
      <c r="AX22" s="126"/>
      <c r="AY22" s="126"/>
      <c r="AZ22" s="126"/>
      <c r="BA22" s="126"/>
      <c r="BB22" s="126"/>
      <c r="BC22" s="126"/>
      <c r="BD22" s="126"/>
      <c r="BE22" s="86"/>
      <c r="BF22" s="86"/>
      <c r="BG22" s="88"/>
      <c r="BH22" s="88"/>
      <c r="BI22" s="88"/>
      <c r="BJ22" s="88"/>
      <c r="BK22" s="88"/>
      <c r="BL22" s="88"/>
      <c r="BM22" s="88"/>
      <c r="BN22" s="88"/>
      <c r="BO22" s="88"/>
      <c r="BP22" s="88"/>
      <c r="BQ22" s="88"/>
      <c r="BR22" s="88"/>
      <c r="BS22" s="88"/>
      <c r="BT22" s="88"/>
      <c r="BU22" s="88"/>
      <c r="BV22" s="88"/>
      <c r="BW22" s="88"/>
      <c r="BX22" s="88"/>
      <c r="BY22" s="88"/>
      <c r="BZ22" s="88"/>
      <c r="CA22" s="89"/>
      <c r="CB22" s="89"/>
    </row>
    <row r="23" spans="1:80" s="56" customFormat="1" ht="36.75" customHeight="1" thickTop="1" x14ac:dyDescent="0.15">
      <c r="A23" s="97" t="s">
        <v>265</v>
      </c>
      <c r="B23" s="236"/>
      <c r="C23" s="237"/>
      <c r="D23" s="237"/>
      <c r="E23" s="237"/>
      <c r="F23" s="237"/>
      <c r="G23" s="237"/>
      <c r="H23" s="238"/>
      <c r="I23" s="121"/>
      <c r="J23" s="88"/>
      <c r="K23" s="125" t="s">
        <v>449</v>
      </c>
      <c r="L23" s="125">
        <v>84024</v>
      </c>
      <c r="M23" s="125">
        <v>84240</v>
      </c>
      <c r="N23" s="125" t="s">
        <v>399</v>
      </c>
      <c r="O23" s="125" t="s">
        <v>400</v>
      </c>
      <c r="P23" s="125" t="s">
        <v>401</v>
      </c>
      <c r="Q23" s="125">
        <v>18.96</v>
      </c>
      <c r="R23" s="125" t="s">
        <v>450</v>
      </c>
      <c r="S23" s="125">
        <v>50</v>
      </c>
      <c r="T23" s="125"/>
      <c r="U23" s="125"/>
      <c r="V23" s="125"/>
      <c r="W23" s="125"/>
      <c r="X23" s="125"/>
      <c r="Y23" s="125"/>
      <c r="Z23" s="125"/>
      <c r="AA23" s="125"/>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86"/>
      <c r="BF23" s="86"/>
      <c r="BG23" s="88"/>
      <c r="BH23" s="88"/>
      <c r="BI23" s="88"/>
      <c r="BJ23" s="88"/>
      <c r="BK23" s="88"/>
      <c r="BL23" s="88"/>
      <c r="BM23" s="88"/>
      <c r="BN23" s="88"/>
      <c r="BO23" s="88"/>
      <c r="BP23" s="88"/>
      <c r="BQ23" s="88"/>
      <c r="BR23" s="88"/>
      <c r="BS23" s="88"/>
      <c r="BT23" s="88"/>
      <c r="BU23" s="88"/>
      <c r="BV23" s="88"/>
      <c r="BW23" s="88"/>
      <c r="BX23" s="88"/>
      <c r="BY23" s="88"/>
      <c r="BZ23" s="88"/>
      <c r="CA23" s="89"/>
      <c r="CB23" s="89"/>
    </row>
    <row r="24" spans="1:80" s="56" customFormat="1" ht="36.75" customHeight="1" x14ac:dyDescent="0.15">
      <c r="A24" s="98" t="s">
        <v>346</v>
      </c>
      <c r="B24" s="239"/>
      <c r="C24" s="240"/>
      <c r="D24" s="241"/>
      <c r="E24" s="141" t="s">
        <v>348</v>
      </c>
      <c r="F24" s="245"/>
      <c r="G24" s="240"/>
      <c r="H24" s="246"/>
      <c r="I24" s="121"/>
      <c r="J24" s="88"/>
      <c r="K24" s="125" t="s">
        <v>451</v>
      </c>
      <c r="L24" s="125">
        <v>84025</v>
      </c>
      <c r="M24" s="125">
        <v>84220</v>
      </c>
      <c r="N24" s="125" t="s">
        <v>399</v>
      </c>
      <c r="O24" s="125" t="s">
        <v>452</v>
      </c>
      <c r="P24" s="125" t="s">
        <v>423</v>
      </c>
      <c r="Q24" s="125">
        <v>14.68</v>
      </c>
      <c r="R24" s="125" t="s">
        <v>453</v>
      </c>
      <c r="S24" s="125">
        <v>124</v>
      </c>
      <c r="T24" s="125"/>
      <c r="U24" s="125"/>
      <c r="V24" s="125"/>
      <c r="W24" s="125"/>
      <c r="X24" s="125"/>
      <c r="Y24" s="125"/>
      <c r="Z24" s="125"/>
      <c r="AA24" s="125"/>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86"/>
      <c r="BF24" s="86"/>
      <c r="BG24" s="88"/>
      <c r="BH24" s="88"/>
      <c r="BI24" s="88"/>
      <c r="BJ24" s="88"/>
      <c r="BK24" s="88"/>
      <c r="BL24" s="88"/>
      <c r="BM24" s="88"/>
      <c r="BN24" s="88"/>
      <c r="BO24" s="88"/>
      <c r="BP24" s="88"/>
      <c r="BQ24" s="88"/>
      <c r="BR24" s="88"/>
      <c r="BS24" s="88"/>
      <c r="BT24" s="88"/>
      <c r="BU24" s="88"/>
      <c r="BV24" s="88"/>
      <c r="BW24" s="88"/>
      <c r="BX24" s="88"/>
      <c r="BY24" s="88"/>
      <c r="BZ24" s="88"/>
      <c r="CA24" s="89"/>
      <c r="CB24" s="89"/>
    </row>
    <row r="25" spans="1:80" s="56" customFormat="1" ht="36.75" customHeight="1" thickBot="1" x14ac:dyDescent="0.2">
      <c r="A25" s="99" t="s">
        <v>347</v>
      </c>
      <c r="B25" s="242"/>
      <c r="C25" s="243"/>
      <c r="D25" s="244"/>
      <c r="E25" s="142" t="s">
        <v>348</v>
      </c>
      <c r="F25" s="247"/>
      <c r="G25" s="243"/>
      <c r="H25" s="248"/>
      <c r="I25" s="121"/>
      <c r="J25" s="88"/>
      <c r="K25" s="125" t="s">
        <v>454</v>
      </c>
      <c r="L25" s="125">
        <v>84026</v>
      </c>
      <c r="M25" s="125">
        <v>84160</v>
      </c>
      <c r="N25" s="125" t="s">
        <v>399</v>
      </c>
      <c r="O25" s="125" t="s">
        <v>452</v>
      </c>
      <c r="P25" s="125" t="s">
        <v>401</v>
      </c>
      <c r="Q25" s="125">
        <v>25.08</v>
      </c>
      <c r="R25" s="125" t="s">
        <v>455</v>
      </c>
      <c r="S25" s="125">
        <v>167</v>
      </c>
      <c r="T25" s="125"/>
      <c r="U25" s="125"/>
      <c r="V25" s="125"/>
      <c r="W25" s="125"/>
      <c r="X25" s="125"/>
      <c r="Y25" s="125"/>
      <c r="Z25" s="125"/>
      <c r="AA25" s="125"/>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86"/>
      <c r="BF25" s="86"/>
      <c r="BG25" s="88"/>
      <c r="BH25" s="88"/>
      <c r="BI25" s="88"/>
      <c r="BJ25" s="88"/>
      <c r="BK25" s="88"/>
      <c r="BL25" s="88"/>
      <c r="BM25" s="88"/>
      <c r="BN25" s="88"/>
      <c r="BO25" s="88"/>
      <c r="BP25" s="88"/>
      <c r="BQ25" s="88"/>
      <c r="BR25" s="88"/>
      <c r="BS25" s="88"/>
      <c r="BT25" s="88"/>
      <c r="BU25" s="88"/>
      <c r="BV25" s="88"/>
      <c r="BW25" s="88"/>
      <c r="BX25" s="88"/>
      <c r="BY25" s="88"/>
      <c r="BZ25" s="88"/>
      <c r="CA25" s="89"/>
      <c r="CB25" s="89"/>
    </row>
    <row r="26" spans="1:80" ht="73.5" customHeight="1" thickTop="1" thickBot="1" x14ac:dyDescent="0.3">
      <c r="A26" s="100" t="s">
        <v>266</v>
      </c>
      <c r="B26" s="265"/>
      <c r="C26" s="266"/>
      <c r="D26" s="266"/>
      <c r="E26" s="266"/>
      <c r="F26" s="266"/>
      <c r="G26" s="266"/>
      <c r="H26" s="267"/>
      <c r="K26" s="125" t="s">
        <v>456</v>
      </c>
      <c r="L26" s="125">
        <v>84027</v>
      </c>
      <c r="M26" s="125">
        <v>84860</v>
      </c>
      <c r="N26" s="125" t="s">
        <v>390</v>
      </c>
      <c r="O26" s="125" t="s">
        <v>457</v>
      </c>
      <c r="P26" s="125" t="s">
        <v>458</v>
      </c>
      <c r="Q26" s="125">
        <v>32.39</v>
      </c>
      <c r="R26" s="125" t="s">
        <v>459</v>
      </c>
      <c r="S26" s="125">
        <v>82</v>
      </c>
      <c r="AB26" s="127" t="s">
        <v>203</v>
      </c>
      <c r="AC26" s="127" t="s">
        <v>231</v>
      </c>
      <c r="AD26" s="127" t="s">
        <v>204</v>
      </c>
      <c r="AE26" s="127" t="s">
        <v>205</v>
      </c>
      <c r="AF26" s="127" t="s">
        <v>206</v>
      </c>
    </row>
    <row r="27" spans="1:80" ht="12.6" customHeight="1" thickTop="1" thickBot="1" x14ac:dyDescent="0.3">
      <c r="A27" s="66"/>
      <c r="B27" s="54"/>
      <c r="C27" s="54"/>
      <c r="D27" s="54"/>
      <c r="E27" s="54"/>
      <c r="F27" s="54"/>
      <c r="K27" s="125" t="s">
        <v>460</v>
      </c>
      <c r="L27" s="128">
        <v>84028</v>
      </c>
      <c r="M27" s="128">
        <v>84290</v>
      </c>
      <c r="N27" s="128" t="s">
        <v>390</v>
      </c>
      <c r="O27" s="125" t="s">
        <v>428</v>
      </c>
      <c r="P27" s="128" t="s">
        <v>443</v>
      </c>
      <c r="Q27" s="128">
        <v>22.51</v>
      </c>
      <c r="R27" s="128" t="s">
        <v>461</v>
      </c>
      <c r="S27" s="129">
        <v>48</v>
      </c>
      <c r="AB27" s="126" t="s">
        <v>207</v>
      </c>
      <c r="AC27" s="126" t="s">
        <v>237</v>
      </c>
      <c r="AD27" s="126" t="s">
        <v>232</v>
      </c>
      <c r="AE27" s="126" t="s">
        <v>210</v>
      </c>
      <c r="AF27" s="126" t="s">
        <v>209</v>
      </c>
      <c r="AO27" s="131"/>
      <c r="AT27" s="131"/>
    </row>
    <row r="28" spans="1:80" ht="66.599999999999994" thickTop="1" x14ac:dyDescent="0.25">
      <c r="A28" s="68" t="s">
        <v>349</v>
      </c>
      <c r="B28" s="25" t="s">
        <v>350</v>
      </c>
      <c r="C28" s="25" t="s">
        <v>351</v>
      </c>
      <c r="D28" s="25" t="s">
        <v>352</v>
      </c>
      <c r="E28" s="25" t="s">
        <v>353</v>
      </c>
      <c r="F28" s="25" t="s">
        <v>354</v>
      </c>
      <c r="G28" s="25" t="s">
        <v>355</v>
      </c>
      <c r="H28" s="69" t="s">
        <v>356</v>
      </c>
      <c r="K28" s="125" t="s">
        <v>462</v>
      </c>
      <c r="L28" s="125">
        <v>84029</v>
      </c>
      <c r="M28" s="125">
        <v>84850</v>
      </c>
      <c r="N28" s="125" t="s">
        <v>390</v>
      </c>
      <c r="O28" s="125" t="s">
        <v>428</v>
      </c>
      <c r="P28" s="125" t="s">
        <v>463</v>
      </c>
      <c r="Q28" s="125">
        <v>17.53</v>
      </c>
      <c r="R28" s="125" t="s">
        <v>464</v>
      </c>
      <c r="S28" s="125">
        <v>259</v>
      </c>
      <c r="AB28" s="128" t="s">
        <v>269</v>
      </c>
      <c r="AC28" s="135" t="s">
        <v>268</v>
      </c>
      <c r="AD28" s="135" t="s">
        <v>211</v>
      </c>
      <c r="AE28" s="135" t="s">
        <v>212</v>
      </c>
      <c r="AF28" s="128" t="s">
        <v>209</v>
      </c>
    </row>
    <row r="29" spans="1:80" ht="36.75" customHeight="1" x14ac:dyDescent="0.25">
      <c r="A29" s="70"/>
      <c r="B29" s="71"/>
      <c r="C29" s="72"/>
      <c r="D29" s="72"/>
      <c r="E29" s="72"/>
      <c r="F29" s="71"/>
      <c r="G29" s="78"/>
      <c r="H29" s="73"/>
      <c r="K29" s="125" t="s">
        <v>465</v>
      </c>
      <c r="L29" s="125">
        <v>84030</v>
      </c>
      <c r="M29" s="125">
        <v>84330</v>
      </c>
      <c r="N29" s="125" t="s">
        <v>390</v>
      </c>
      <c r="O29" s="125" t="s">
        <v>391</v>
      </c>
      <c r="P29" s="125" t="s">
        <v>412</v>
      </c>
      <c r="Q29" s="125">
        <v>17.98</v>
      </c>
      <c r="R29" s="125" t="s">
        <v>466</v>
      </c>
      <c r="S29" s="125">
        <v>186</v>
      </c>
      <c r="AB29" s="128" t="s">
        <v>213</v>
      </c>
      <c r="AC29" s="135" t="s">
        <v>214</v>
      </c>
      <c r="AD29" s="135" t="s">
        <v>215</v>
      </c>
      <c r="AE29" s="135" t="s">
        <v>216</v>
      </c>
      <c r="AF29" s="126" t="s">
        <v>209</v>
      </c>
    </row>
    <row r="30" spans="1:80" ht="36.75" customHeight="1" x14ac:dyDescent="0.25">
      <c r="A30" s="70"/>
      <c r="B30" s="71"/>
      <c r="C30" s="72"/>
      <c r="D30" s="72"/>
      <c r="E30" s="72"/>
      <c r="F30" s="71"/>
      <c r="G30" s="78"/>
      <c r="H30" s="73"/>
      <c r="K30" s="125" t="s">
        <v>390</v>
      </c>
      <c r="L30" s="125">
        <v>84031</v>
      </c>
      <c r="M30" s="125">
        <v>84200</v>
      </c>
      <c r="N30" s="125" t="s">
        <v>390</v>
      </c>
      <c r="O30" s="125" t="s">
        <v>390</v>
      </c>
      <c r="P30" s="125" t="s">
        <v>412</v>
      </c>
      <c r="Q30" s="125">
        <v>37.92</v>
      </c>
      <c r="R30" s="125" t="s">
        <v>467</v>
      </c>
      <c r="S30" s="125">
        <v>747</v>
      </c>
      <c r="AB30" s="128" t="s">
        <v>213</v>
      </c>
      <c r="AC30" s="135" t="s">
        <v>217</v>
      </c>
      <c r="AD30" s="135" t="s">
        <v>218</v>
      </c>
      <c r="AE30" s="135" t="s">
        <v>219</v>
      </c>
    </row>
    <row r="31" spans="1:80" ht="36.75" customHeight="1" x14ac:dyDescent="0.25">
      <c r="A31" s="70"/>
      <c r="B31" s="71"/>
      <c r="C31" s="72"/>
      <c r="D31" s="72"/>
      <c r="E31" s="72"/>
      <c r="F31" s="71"/>
      <c r="G31" s="78"/>
      <c r="H31" s="73"/>
      <c r="K31" s="125" t="s">
        <v>468</v>
      </c>
      <c r="L31" s="125">
        <v>84032</v>
      </c>
      <c r="M31" s="125">
        <v>84750</v>
      </c>
      <c r="N31" s="125" t="s">
        <v>399</v>
      </c>
      <c r="O31" s="125" t="s">
        <v>399</v>
      </c>
      <c r="P31" s="125" t="s">
        <v>407</v>
      </c>
      <c r="Q31" s="125">
        <v>18.11</v>
      </c>
      <c r="R31" s="125" t="s">
        <v>469</v>
      </c>
      <c r="S31" s="125">
        <v>27</v>
      </c>
      <c r="AB31" s="135" t="s">
        <v>220</v>
      </c>
      <c r="AC31" s="135" t="s">
        <v>221</v>
      </c>
      <c r="AD31" s="135" t="s">
        <v>222</v>
      </c>
      <c r="AE31" s="135" t="s">
        <v>212</v>
      </c>
      <c r="AF31" s="135" t="s">
        <v>223</v>
      </c>
    </row>
    <row r="32" spans="1:80" ht="36.75" customHeight="1" x14ac:dyDescent="0.25">
      <c r="A32" s="70"/>
      <c r="B32" s="71"/>
      <c r="C32" s="72"/>
      <c r="D32" s="72"/>
      <c r="E32" s="72"/>
      <c r="F32" s="71"/>
      <c r="G32" s="78"/>
      <c r="H32" s="73"/>
      <c r="I32" s="122"/>
      <c r="J32" s="90"/>
      <c r="K32" s="125" t="s">
        <v>470</v>
      </c>
      <c r="L32" s="125">
        <v>84033</v>
      </c>
      <c r="M32" s="125">
        <v>84400</v>
      </c>
      <c r="N32" s="125" t="s">
        <v>399</v>
      </c>
      <c r="O32" s="125" t="s">
        <v>399</v>
      </c>
      <c r="P32" s="125" t="s">
        <v>407</v>
      </c>
      <c r="Q32" s="125">
        <v>9.84</v>
      </c>
      <c r="R32" s="125" t="s">
        <v>471</v>
      </c>
      <c r="S32" s="125">
        <v>13</v>
      </c>
      <c r="AB32" s="135" t="s">
        <v>224</v>
      </c>
      <c r="AC32" s="135" t="s">
        <v>225</v>
      </c>
      <c r="AD32" s="135" t="s">
        <v>226</v>
      </c>
      <c r="AE32" s="135" t="s">
        <v>208</v>
      </c>
      <c r="AF32" s="135" t="s">
        <v>227</v>
      </c>
    </row>
    <row r="33" spans="1:46" ht="36.75" customHeight="1" x14ac:dyDescent="0.25">
      <c r="A33" s="70"/>
      <c r="B33" s="71"/>
      <c r="C33" s="72"/>
      <c r="D33" s="72"/>
      <c r="E33" s="72"/>
      <c r="F33" s="71"/>
      <c r="G33" s="78"/>
      <c r="H33" s="73"/>
      <c r="K33" s="125" t="s">
        <v>472</v>
      </c>
      <c r="L33" s="125">
        <v>84034</v>
      </c>
      <c r="M33" s="125">
        <v>84510</v>
      </c>
      <c r="N33" s="125" t="s">
        <v>369</v>
      </c>
      <c r="O33" s="125" t="s">
        <v>473</v>
      </c>
      <c r="P33" s="125" t="s">
        <v>370</v>
      </c>
      <c r="Q33" s="125">
        <v>18.23</v>
      </c>
      <c r="R33" s="125" t="s">
        <v>474</v>
      </c>
      <c r="S33" s="125">
        <v>268</v>
      </c>
      <c r="AB33" s="135" t="s">
        <v>228</v>
      </c>
      <c r="AC33" s="135" t="s">
        <v>235</v>
      </c>
      <c r="AD33" s="135" t="s">
        <v>236</v>
      </c>
      <c r="AE33" s="135" t="s">
        <v>208</v>
      </c>
      <c r="AF33" s="128" t="s">
        <v>209</v>
      </c>
    </row>
    <row r="34" spans="1:46" ht="36.75" customHeight="1" x14ac:dyDescent="0.25">
      <c r="A34" s="70"/>
      <c r="B34" s="71"/>
      <c r="C34" s="72"/>
      <c r="D34" s="72"/>
      <c r="E34" s="72"/>
      <c r="F34" s="71"/>
      <c r="G34" s="78"/>
      <c r="H34" s="73"/>
      <c r="K34" s="125" t="s">
        <v>473</v>
      </c>
      <c r="L34" s="125">
        <v>84035</v>
      </c>
      <c r="M34" s="125">
        <v>84300</v>
      </c>
      <c r="N34" s="125" t="s">
        <v>399</v>
      </c>
      <c r="O34" s="125" t="s">
        <v>473</v>
      </c>
      <c r="P34" s="125" t="s">
        <v>423</v>
      </c>
      <c r="Q34" s="125">
        <v>45.96</v>
      </c>
      <c r="R34" s="125" t="s">
        <v>475</v>
      </c>
      <c r="S34" s="125">
        <v>580</v>
      </c>
      <c r="AB34" s="135" t="s">
        <v>229</v>
      </c>
      <c r="AC34" s="135" t="s">
        <v>233</v>
      </c>
      <c r="AD34" s="135" t="s">
        <v>234</v>
      </c>
      <c r="AE34" s="135" t="s">
        <v>212</v>
      </c>
      <c r="AF34" s="135" t="s">
        <v>230</v>
      </c>
    </row>
    <row r="35" spans="1:46" ht="36.75" customHeight="1" x14ac:dyDescent="0.25">
      <c r="A35" s="70"/>
      <c r="B35" s="71"/>
      <c r="C35" s="72"/>
      <c r="D35" s="72"/>
      <c r="E35" s="72"/>
      <c r="F35" s="71"/>
      <c r="G35" s="78"/>
      <c r="H35" s="73"/>
      <c r="K35" s="125" t="s">
        <v>476</v>
      </c>
      <c r="L35" s="125">
        <v>84036</v>
      </c>
      <c r="M35" s="125">
        <v>84470</v>
      </c>
      <c r="N35" s="125" t="s">
        <v>369</v>
      </c>
      <c r="O35" s="125" t="s">
        <v>477</v>
      </c>
      <c r="P35" s="125" t="s">
        <v>478</v>
      </c>
      <c r="Q35" s="125">
        <v>13.48</v>
      </c>
      <c r="R35" s="125" t="s">
        <v>479</v>
      </c>
      <c r="S35" s="125">
        <v>246</v>
      </c>
    </row>
    <row r="36" spans="1:46" ht="36.75" customHeight="1" x14ac:dyDescent="0.25">
      <c r="A36" s="70"/>
      <c r="B36" s="71"/>
      <c r="C36" s="72"/>
      <c r="D36" s="72"/>
      <c r="E36" s="72"/>
      <c r="F36" s="71"/>
      <c r="G36" s="78"/>
      <c r="H36" s="73"/>
      <c r="K36" s="125" t="s">
        <v>480</v>
      </c>
      <c r="L36" s="125">
        <v>84037</v>
      </c>
      <c r="M36" s="125">
        <v>84230</v>
      </c>
      <c r="N36" s="125" t="s">
        <v>390</v>
      </c>
      <c r="O36" s="125" t="s">
        <v>431</v>
      </c>
      <c r="P36" s="125" t="s">
        <v>458</v>
      </c>
      <c r="Q36" s="125">
        <v>25.85</v>
      </c>
      <c r="R36" s="125" t="s">
        <v>481</v>
      </c>
      <c r="S36" s="125">
        <v>82</v>
      </c>
      <c r="AG36" s="126" t="s">
        <v>326</v>
      </c>
      <c r="AH36" s="126" t="s">
        <v>327</v>
      </c>
      <c r="AI36" s="126" t="s">
        <v>328</v>
      </c>
      <c r="AJ36" s="126" t="s">
        <v>329</v>
      </c>
      <c r="AK36" s="126" t="s">
        <v>330</v>
      </c>
      <c r="AL36" s="126" t="s">
        <v>331</v>
      </c>
    </row>
    <row r="37" spans="1:46" ht="36.75" customHeight="1" x14ac:dyDescent="0.25">
      <c r="A37" s="70"/>
      <c r="B37" s="71"/>
      <c r="C37" s="72"/>
      <c r="D37" s="72"/>
      <c r="E37" s="72"/>
      <c r="F37" s="71"/>
      <c r="G37" s="78"/>
      <c r="H37" s="73"/>
      <c r="K37" s="125" t="s">
        <v>452</v>
      </c>
      <c r="L37" s="125">
        <v>84038</v>
      </c>
      <c r="M37" s="125">
        <v>84460</v>
      </c>
      <c r="N37" s="125" t="s">
        <v>399</v>
      </c>
      <c r="O37" s="125" t="s">
        <v>452</v>
      </c>
      <c r="P37" s="125" t="s">
        <v>423</v>
      </c>
      <c r="Q37" s="125">
        <v>58.56</v>
      </c>
      <c r="R37" s="125" t="s">
        <v>482</v>
      </c>
      <c r="S37" s="125">
        <v>73</v>
      </c>
      <c r="AB37" s="136" t="s">
        <v>280</v>
      </c>
      <c r="AC37" s="136" t="s">
        <v>281</v>
      </c>
      <c r="AD37" s="136" t="s">
        <v>282</v>
      </c>
      <c r="AE37" s="136" t="s">
        <v>283</v>
      </c>
      <c r="AG37" s="130" t="s">
        <v>332</v>
      </c>
      <c r="AH37" s="130" t="s">
        <v>333</v>
      </c>
      <c r="AI37" s="130" t="s">
        <v>334</v>
      </c>
      <c r="AJ37" s="130" t="s">
        <v>335</v>
      </c>
      <c r="AK37" s="130" t="s">
        <v>336</v>
      </c>
      <c r="AL37" s="130" t="s">
        <v>337</v>
      </c>
    </row>
    <row r="38" spans="1:46" ht="36.75" customHeight="1" x14ac:dyDescent="0.25">
      <c r="A38" s="70"/>
      <c r="B38" s="71"/>
      <c r="C38" s="72"/>
      <c r="D38" s="72"/>
      <c r="E38" s="72"/>
      <c r="F38" s="71"/>
      <c r="G38" s="78"/>
      <c r="H38" s="73"/>
      <c r="I38" s="122"/>
      <c r="J38" s="90"/>
      <c r="K38" s="125" t="s">
        <v>483</v>
      </c>
      <c r="L38" s="125">
        <v>84039</v>
      </c>
      <c r="M38" s="125">
        <v>84350</v>
      </c>
      <c r="N38" s="125" t="s">
        <v>369</v>
      </c>
      <c r="O38" s="125" t="s">
        <v>431</v>
      </c>
      <c r="P38" s="125" t="s">
        <v>458</v>
      </c>
      <c r="Q38" s="125">
        <v>32.78</v>
      </c>
      <c r="R38" s="125" t="s">
        <v>484</v>
      </c>
      <c r="S38" s="125">
        <v>172</v>
      </c>
      <c r="AB38" s="130" t="s">
        <v>284</v>
      </c>
      <c r="AC38" s="131" t="s">
        <v>285</v>
      </c>
      <c r="AD38" s="130" t="s">
        <v>286</v>
      </c>
      <c r="AE38" s="137" t="s">
        <v>290</v>
      </c>
      <c r="AG38" s="131" t="s">
        <v>285</v>
      </c>
      <c r="AH38" s="131" t="s">
        <v>295</v>
      </c>
      <c r="AI38" s="131" t="s">
        <v>300</v>
      </c>
      <c r="AJ38" s="131" t="s">
        <v>305</v>
      </c>
      <c r="AK38" s="131" t="s">
        <v>312</v>
      </c>
      <c r="AL38" s="131" t="s">
        <v>315</v>
      </c>
    </row>
    <row r="39" spans="1:46" ht="36.75" customHeight="1" x14ac:dyDescent="0.25">
      <c r="A39" s="70"/>
      <c r="B39" s="71"/>
      <c r="C39" s="72"/>
      <c r="D39" s="72"/>
      <c r="E39" s="72"/>
      <c r="F39" s="71"/>
      <c r="G39" s="78"/>
      <c r="H39" s="73"/>
      <c r="K39" s="125" t="s">
        <v>485</v>
      </c>
      <c r="L39" s="125">
        <v>84040</v>
      </c>
      <c r="M39" s="125">
        <v>84110</v>
      </c>
      <c r="N39" s="125" t="s">
        <v>390</v>
      </c>
      <c r="O39" s="125" t="s">
        <v>428</v>
      </c>
      <c r="P39" s="125" t="s">
        <v>443</v>
      </c>
      <c r="Q39" s="125">
        <v>11.48</v>
      </c>
      <c r="R39" s="125" t="s">
        <v>486</v>
      </c>
      <c r="S39" s="125">
        <v>36</v>
      </c>
      <c r="AB39" s="130"/>
      <c r="AC39" s="131"/>
      <c r="AD39" s="130" t="s">
        <v>287</v>
      </c>
      <c r="AE39" s="137"/>
      <c r="AG39" s="131" t="s">
        <v>291</v>
      </c>
      <c r="AL39" s="131" t="s">
        <v>320</v>
      </c>
    </row>
    <row r="40" spans="1:46" ht="36.75" customHeight="1" x14ac:dyDescent="0.25">
      <c r="A40" s="70"/>
      <c r="B40" s="71"/>
      <c r="C40" s="72"/>
      <c r="D40" s="72"/>
      <c r="E40" s="72"/>
      <c r="F40" s="71"/>
      <c r="G40" s="78"/>
      <c r="H40" s="73"/>
      <c r="K40" s="125" t="s">
        <v>487</v>
      </c>
      <c r="L40" s="125">
        <v>84041</v>
      </c>
      <c r="M40" s="125">
        <v>84410</v>
      </c>
      <c r="N40" s="125" t="s">
        <v>390</v>
      </c>
      <c r="O40" s="125" t="s">
        <v>415</v>
      </c>
      <c r="P40" s="125" t="s">
        <v>412</v>
      </c>
      <c r="Q40" s="125">
        <v>7.63</v>
      </c>
      <c r="R40" s="125" t="s">
        <v>488</v>
      </c>
      <c r="S40" s="125">
        <v>62</v>
      </c>
      <c r="AB40" s="130"/>
      <c r="AC40" s="131"/>
      <c r="AD40" s="130" t="s">
        <v>288</v>
      </c>
      <c r="AE40" s="137"/>
    </row>
    <row r="41" spans="1:46" ht="36.75" customHeight="1" x14ac:dyDescent="0.25">
      <c r="A41" s="70"/>
      <c r="B41" s="71"/>
      <c r="C41" s="72"/>
      <c r="D41" s="72"/>
      <c r="E41" s="72"/>
      <c r="F41" s="71"/>
      <c r="G41" s="78"/>
      <c r="H41" s="73"/>
      <c r="I41" s="123"/>
      <c r="K41" s="125" t="s">
        <v>489</v>
      </c>
      <c r="L41" s="125">
        <v>84042</v>
      </c>
      <c r="M41" s="125">
        <v>84160</v>
      </c>
      <c r="N41" s="125" t="s">
        <v>399</v>
      </c>
      <c r="O41" s="125" t="s">
        <v>452</v>
      </c>
      <c r="P41" s="125" t="s">
        <v>401</v>
      </c>
      <c r="Q41" s="125">
        <v>32.68</v>
      </c>
      <c r="R41" s="125" t="s">
        <v>490</v>
      </c>
      <c r="S41" s="125">
        <v>54</v>
      </c>
      <c r="AB41" s="130"/>
      <c r="AC41" s="131"/>
      <c r="AD41" s="130" t="s">
        <v>289</v>
      </c>
      <c r="AE41" s="137"/>
    </row>
    <row r="42" spans="1:46" ht="36.75" customHeight="1" x14ac:dyDescent="0.25">
      <c r="A42" s="70"/>
      <c r="B42" s="71"/>
      <c r="C42" s="72"/>
      <c r="D42" s="72"/>
      <c r="E42" s="72"/>
      <c r="F42" s="71"/>
      <c r="G42" s="78"/>
      <c r="H42" s="73"/>
      <c r="I42" s="123"/>
      <c r="K42" s="125" t="s">
        <v>491</v>
      </c>
      <c r="L42" s="125">
        <v>84043</v>
      </c>
      <c r="M42" s="125">
        <v>84320</v>
      </c>
      <c r="N42" s="125" t="s">
        <v>369</v>
      </c>
      <c r="O42" s="125" t="s">
        <v>391</v>
      </c>
      <c r="P42" s="125" t="s">
        <v>370</v>
      </c>
      <c r="Q42" s="125">
        <v>16.57</v>
      </c>
      <c r="R42" s="125" t="s">
        <v>492</v>
      </c>
      <c r="S42" s="125">
        <v>511</v>
      </c>
      <c r="AB42" s="130"/>
      <c r="AC42" s="131" t="s">
        <v>291</v>
      </c>
      <c r="AD42" s="130" t="s">
        <v>292</v>
      </c>
      <c r="AE42" s="137" t="s">
        <v>293</v>
      </c>
    </row>
    <row r="43" spans="1:46" ht="36.75" customHeight="1" x14ac:dyDescent="0.25">
      <c r="A43" s="70"/>
      <c r="B43" s="71"/>
      <c r="C43" s="72"/>
      <c r="D43" s="72"/>
      <c r="E43" s="72"/>
      <c r="F43" s="71"/>
      <c r="G43" s="78"/>
      <c r="H43" s="73"/>
      <c r="I43" s="123"/>
      <c r="K43" s="125" t="s">
        <v>493</v>
      </c>
      <c r="L43" s="125">
        <v>84044</v>
      </c>
      <c r="M43" s="125">
        <v>84340</v>
      </c>
      <c r="N43" s="125" t="s">
        <v>390</v>
      </c>
      <c r="O43" s="125" t="s">
        <v>428</v>
      </c>
      <c r="P43" s="125" t="s">
        <v>443</v>
      </c>
      <c r="Q43" s="125">
        <v>14.91</v>
      </c>
      <c r="R43" s="125" t="s">
        <v>494</v>
      </c>
      <c r="S43" s="125">
        <v>75</v>
      </c>
      <c r="AB43" s="130" t="s">
        <v>294</v>
      </c>
      <c r="AC43" s="131" t="s">
        <v>295</v>
      </c>
      <c r="AD43" s="130" t="s">
        <v>296</v>
      </c>
      <c r="AE43" s="137" t="s">
        <v>297</v>
      </c>
    </row>
    <row r="44" spans="1:46" ht="15.6" thickBot="1" x14ac:dyDescent="0.3">
      <c r="A44" s="74"/>
      <c r="B44" s="75"/>
      <c r="C44" s="75"/>
      <c r="D44" s="76"/>
      <c r="E44" s="76"/>
      <c r="F44" s="75"/>
      <c r="G44" s="76">
        <f t="shared" ref="G44" si="0">SUM(G29:G43)</f>
        <v>0</v>
      </c>
      <c r="H44" s="77"/>
      <c r="I44" s="123"/>
      <c r="K44" s="125" t="s">
        <v>495</v>
      </c>
      <c r="L44" s="125">
        <v>84045</v>
      </c>
      <c r="M44" s="125">
        <v>84110</v>
      </c>
      <c r="N44" s="125" t="s">
        <v>390</v>
      </c>
      <c r="O44" s="125" t="s">
        <v>428</v>
      </c>
      <c r="P44" s="125" t="s">
        <v>443</v>
      </c>
      <c r="Q44" s="125">
        <v>8.65</v>
      </c>
      <c r="R44" s="125" t="s">
        <v>496</v>
      </c>
      <c r="S44" s="125">
        <v>50</v>
      </c>
      <c r="AB44" s="130"/>
      <c r="AC44" s="131"/>
      <c r="AD44" s="130"/>
      <c r="AE44" s="137" t="s">
        <v>298</v>
      </c>
    </row>
    <row r="45" spans="1:46" ht="12.6" customHeight="1" thickTop="1" thickBot="1" x14ac:dyDescent="0.3">
      <c r="A45" s="66"/>
      <c r="B45" s="54"/>
      <c r="C45" s="54"/>
      <c r="D45" s="54"/>
      <c r="E45" s="54"/>
      <c r="F45" s="54"/>
      <c r="K45" s="125" t="s">
        <v>497</v>
      </c>
      <c r="L45" s="128">
        <v>84046</v>
      </c>
      <c r="M45" s="128">
        <v>84410</v>
      </c>
      <c r="N45" s="128" t="s">
        <v>390</v>
      </c>
      <c r="O45" s="125" t="s">
        <v>415</v>
      </c>
      <c r="P45" s="128" t="s">
        <v>412</v>
      </c>
      <c r="Q45" s="128">
        <v>20.6</v>
      </c>
      <c r="R45" s="128" t="s">
        <v>498</v>
      </c>
      <c r="S45" s="129">
        <v>23</v>
      </c>
      <c r="AB45" s="126" t="s">
        <v>299</v>
      </c>
      <c r="AC45" s="126" t="s">
        <v>300</v>
      </c>
      <c r="AD45" s="126" t="s">
        <v>301</v>
      </c>
      <c r="AE45" s="126" t="s">
        <v>302</v>
      </c>
      <c r="AO45" s="131"/>
      <c r="AT45" s="131"/>
    </row>
    <row r="46" spans="1:46" ht="36.75" customHeight="1" thickTop="1" x14ac:dyDescent="0.25">
      <c r="A46" s="101" t="s">
        <v>50</v>
      </c>
      <c r="B46" s="25" t="s">
        <v>30</v>
      </c>
      <c r="C46" s="25" t="s">
        <v>31</v>
      </c>
      <c r="D46" s="25" t="s">
        <v>32</v>
      </c>
      <c r="E46" s="25" t="s">
        <v>33</v>
      </c>
      <c r="F46" s="25" t="s">
        <v>53</v>
      </c>
      <c r="G46" s="25" t="s">
        <v>185</v>
      </c>
      <c r="H46" s="102" t="s">
        <v>186</v>
      </c>
      <c r="I46" s="124"/>
      <c r="K46" s="125" t="s">
        <v>499</v>
      </c>
      <c r="L46" s="125">
        <v>84139</v>
      </c>
      <c r="M46" s="125">
        <v>84800</v>
      </c>
      <c r="N46" s="125" t="s">
        <v>369</v>
      </c>
      <c r="O46" s="125" t="s">
        <v>477</v>
      </c>
      <c r="P46" s="125" t="s">
        <v>478</v>
      </c>
      <c r="Q46" s="125">
        <v>7.14</v>
      </c>
      <c r="R46" s="125" t="s">
        <v>500</v>
      </c>
      <c r="S46" s="125">
        <v>85</v>
      </c>
      <c r="AB46" s="130"/>
      <c r="AC46" s="131"/>
      <c r="AD46" s="130"/>
      <c r="AE46" s="137" t="s">
        <v>303</v>
      </c>
    </row>
    <row r="47" spans="1:46" ht="36.75" customHeight="1" x14ac:dyDescent="0.25">
      <c r="A47" s="52" t="s">
        <v>34</v>
      </c>
      <c r="B47" s="146"/>
      <c r="C47" s="146"/>
      <c r="D47" s="146"/>
      <c r="E47" s="146"/>
      <c r="F47" s="146"/>
      <c r="G47" s="146"/>
      <c r="H47" s="147"/>
      <c r="I47" s="124"/>
      <c r="K47" s="125" t="s">
        <v>501</v>
      </c>
      <c r="L47" s="125">
        <v>84047</v>
      </c>
      <c r="M47" s="125">
        <v>84400</v>
      </c>
      <c r="N47" s="125" t="s">
        <v>399</v>
      </c>
      <c r="O47" s="125" t="s">
        <v>399</v>
      </c>
      <c r="P47" s="125" t="s">
        <v>407</v>
      </c>
      <c r="Q47" s="125">
        <v>14.9</v>
      </c>
      <c r="R47" s="125" t="s">
        <v>502</v>
      </c>
      <c r="S47" s="125">
        <v>204</v>
      </c>
      <c r="AB47" s="130" t="s">
        <v>304</v>
      </c>
      <c r="AC47" s="131" t="s">
        <v>305</v>
      </c>
      <c r="AD47" s="130" t="s">
        <v>306</v>
      </c>
      <c r="AE47" s="137" t="s">
        <v>290</v>
      </c>
    </row>
    <row r="48" spans="1:46" ht="36.75" customHeight="1" x14ac:dyDescent="0.25">
      <c r="A48" s="52" t="s">
        <v>35</v>
      </c>
      <c r="B48" s="146"/>
      <c r="C48" s="146"/>
      <c r="D48" s="146"/>
      <c r="E48" s="146"/>
      <c r="F48" s="146"/>
      <c r="G48" s="146"/>
      <c r="H48" s="147"/>
      <c r="I48" s="124"/>
      <c r="K48" s="125" t="s">
        <v>503</v>
      </c>
      <c r="L48" s="125">
        <v>84048</v>
      </c>
      <c r="M48" s="125">
        <v>84400</v>
      </c>
      <c r="N48" s="125" t="s">
        <v>399</v>
      </c>
      <c r="O48" s="125" t="s">
        <v>399</v>
      </c>
      <c r="P48" s="125" t="s">
        <v>407</v>
      </c>
      <c r="Q48" s="125">
        <v>8.15</v>
      </c>
      <c r="R48" s="125" t="s">
        <v>448</v>
      </c>
      <c r="S48" s="125">
        <v>8.3000000000000007</v>
      </c>
      <c r="AB48" s="130"/>
      <c r="AC48" s="131"/>
      <c r="AD48" s="130" t="s">
        <v>307</v>
      </c>
      <c r="AE48" s="137"/>
    </row>
    <row r="49" spans="1:80" ht="36.75" customHeight="1" x14ac:dyDescent="0.25">
      <c r="A49" s="52" t="s">
        <v>36</v>
      </c>
      <c r="B49" s="146"/>
      <c r="C49" s="146"/>
      <c r="D49" s="146"/>
      <c r="E49" s="146"/>
      <c r="F49" s="146"/>
      <c r="G49" s="146"/>
      <c r="H49" s="103"/>
      <c r="I49" s="124"/>
      <c r="K49" s="125" t="s">
        <v>504</v>
      </c>
      <c r="L49" s="125">
        <v>84049</v>
      </c>
      <c r="M49" s="125">
        <v>84190</v>
      </c>
      <c r="N49" s="125" t="s">
        <v>390</v>
      </c>
      <c r="O49" s="125" t="s">
        <v>428</v>
      </c>
      <c r="P49" s="125" t="s">
        <v>412</v>
      </c>
      <c r="Q49" s="125">
        <v>27.14</v>
      </c>
      <c r="R49" s="125" t="s">
        <v>505</v>
      </c>
      <c r="S49" s="125">
        <v>18</v>
      </c>
      <c r="AB49" s="130"/>
      <c r="AC49" s="131"/>
      <c r="AD49" s="130" t="s">
        <v>308</v>
      </c>
      <c r="AE49" s="137"/>
    </row>
    <row r="50" spans="1:80" ht="36.75" customHeight="1" thickBot="1" x14ac:dyDescent="0.3">
      <c r="A50" s="53" t="s">
        <v>37</v>
      </c>
      <c r="B50" s="145"/>
      <c r="C50" s="145"/>
      <c r="D50" s="145"/>
      <c r="E50" s="145"/>
      <c r="F50" s="145"/>
      <c r="G50" s="145"/>
      <c r="H50" s="104"/>
      <c r="I50" s="124"/>
      <c r="K50" s="125" t="s">
        <v>506</v>
      </c>
      <c r="L50" s="125">
        <v>84050</v>
      </c>
      <c r="M50" s="125">
        <v>84220</v>
      </c>
      <c r="N50" s="125" t="s">
        <v>399</v>
      </c>
      <c r="O50" s="125" t="s">
        <v>399</v>
      </c>
      <c r="P50" s="125" t="s">
        <v>423</v>
      </c>
      <c r="Q50" s="125">
        <v>48.04</v>
      </c>
      <c r="R50" s="125" t="s">
        <v>507</v>
      </c>
      <c r="S50" s="125">
        <v>37</v>
      </c>
      <c r="AB50" s="130"/>
      <c r="AC50" s="131"/>
      <c r="AD50" s="130" t="s">
        <v>309</v>
      </c>
      <c r="AE50" s="137"/>
    </row>
    <row r="51" spans="1:80" ht="12.6" customHeight="1" thickTop="1" x14ac:dyDescent="0.25">
      <c r="A51" s="66"/>
      <c r="B51" s="54"/>
      <c r="C51" s="54"/>
      <c r="D51" s="54"/>
      <c r="E51" s="54"/>
      <c r="F51" s="54"/>
      <c r="I51" s="124"/>
      <c r="K51" s="125" t="s">
        <v>508</v>
      </c>
      <c r="L51" s="125">
        <v>84051</v>
      </c>
      <c r="M51" s="125">
        <v>84220</v>
      </c>
      <c r="N51" s="125" t="s">
        <v>399</v>
      </c>
      <c r="O51" s="125" t="s">
        <v>399</v>
      </c>
      <c r="P51" s="125" t="s">
        <v>407</v>
      </c>
      <c r="Q51" s="125">
        <v>23.77</v>
      </c>
      <c r="R51" s="125" t="s">
        <v>509</v>
      </c>
      <c r="S51" s="125">
        <v>46</v>
      </c>
      <c r="AB51" s="130"/>
      <c r="AC51" s="131"/>
      <c r="AD51" s="130" t="s">
        <v>310</v>
      </c>
      <c r="AE51" s="137"/>
    </row>
    <row r="52" spans="1:80" s="58" customFormat="1" ht="15.6" x14ac:dyDescent="0.25">
      <c r="A52" s="234" t="s">
        <v>51</v>
      </c>
      <c r="B52" s="235"/>
      <c r="C52" s="235"/>
      <c r="D52" s="235"/>
      <c r="E52" s="235"/>
      <c r="F52" s="235"/>
      <c r="G52" s="235"/>
      <c r="H52" s="235"/>
      <c r="I52" s="120"/>
      <c r="J52" s="85"/>
      <c r="K52" s="125" t="s">
        <v>510</v>
      </c>
      <c r="L52" s="125">
        <v>84052</v>
      </c>
      <c r="M52" s="125">
        <v>84240</v>
      </c>
      <c r="N52" s="125" t="s">
        <v>399</v>
      </c>
      <c r="O52" s="125" t="s">
        <v>400</v>
      </c>
      <c r="P52" s="125" t="s">
        <v>401</v>
      </c>
      <c r="Q52" s="125">
        <v>31.2</v>
      </c>
      <c r="R52" s="125" t="s">
        <v>511</v>
      </c>
      <c r="S52" s="125">
        <v>40</v>
      </c>
      <c r="T52" s="125"/>
      <c r="U52" s="125"/>
      <c r="V52" s="125"/>
      <c r="W52" s="125"/>
      <c r="X52" s="125"/>
      <c r="Y52" s="125"/>
      <c r="Z52" s="125"/>
      <c r="AA52" s="125"/>
      <c r="AB52" s="130" t="s">
        <v>311</v>
      </c>
      <c r="AC52" s="131" t="s">
        <v>312</v>
      </c>
      <c r="AD52" s="130" t="s">
        <v>313</v>
      </c>
      <c r="AE52" s="137" t="s">
        <v>290</v>
      </c>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86"/>
      <c r="BF52" s="86"/>
      <c r="BG52" s="85"/>
      <c r="BH52" s="85"/>
      <c r="BI52" s="85"/>
      <c r="BJ52" s="85"/>
      <c r="BK52" s="85"/>
      <c r="BL52" s="85"/>
      <c r="BM52" s="85"/>
      <c r="BN52" s="85"/>
      <c r="BO52" s="85"/>
      <c r="BP52" s="85"/>
      <c r="BQ52" s="85"/>
      <c r="BR52" s="85"/>
      <c r="BS52" s="85"/>
      <c r="BT52" s="85"/>
      <c r="BU52" s="85"/>
      <c r="BV52" s="85"/>
      <c r="BW52" s="85"/>
      <c r="BX52" s="85"/>
      <c r="BY52" s="85"/>
      <c r="BZ52" s="85"/>
      <c r="CA52" s="87"/>
      <c r="CB52" s="87"/>
    </row>
    <row r="53" spans="1:80" ht="12.6" customHeight="1" thickBot="1" x14ac:dyDescent="0.3">
      <c r="A53" s="66"/>
      <c r="B53" s="54"/>
      <c r="C53" s="54"/>
      <c r="D53" s="54"/>
      <c r="E53" s="54"/>
      <c r="F53" s="54"/>
      <c r="K53" s="125" t="s">
        <v>512</v>
      </c>
      <c r="L53" s="125">
        <v>84053</v>
      </c>
      <c r="M53" s="125">
        <v>84600</v>
      </c>
      <c r="N53" s="125" t="s">
        <v>390</v>
      </c>
      <c r="O53" s="125" t="s">
        <v>513</v>
      </c>
      <c r="P53" s="125" t="s">
        <v>514</v>
      </c>
      <c r="Q53" s="125">
        <v>14.92</v>
      </c>
      <c r="R53" s="125" t="s">
        <v>515</v>
      </c>
      <c r="S53" s="125">
        <v>117</v>
      </c>
      <c r="AB53" s="130" t="s">
        <v>314</v>
      </c>
      <c r="AC53" s="131" t="s">
        <v>315</v>
      </c>
      <c r="AD53" s="130" t="s">
        <v>316</v>
      </c>
      <c r="AE53" s="137" t="s">
        <v>290</v>
      </c>
    </row>
    <row r="54" spans="1:80" ht="36.75" customHeight="1" thickTop="1" x14ac:dyDescent="0.25">
      <c r="A54" s="105" t="s">
        <v>38</v>
      </c>
      <c r="B54" s="106" t="s">
        <v>710</v>
      </c>
      <c r="C54" s="106" t="s">
        <v>258</v>
      </c>
      <c r="D54" s="106" t="s">
        <v>711</v>
      </c>
      <c r="E54" s="106" t="s">
        <v>712</v>
      </c>
      <c r="F54" s="106" t="s">
        <v>44</v>
      </c>
      <c r="G54" s="106" t="s">
        <v>39</v>
      </c>
      <c r="H54" s="107" t="s">
        <v>40</v>
      </c>
      <c r="K54" s="125" t="s">
        <v>516</v>
      </c>
      <c r="L54" s="125">
        <v>84055</v>
      </c>
      <c r="M54" s="125">
        <v>84450</v>
      </c>
      <c r="N54" s="125" t="s">
        <v>369</v>
      </c>
      <c r="O54" s="125" t="s">
        <v>517</v>
      </c>
      <c r="P54" s="125" t="s">
        <v>370</v>
      </c>
      <c r="Q54" s="125">
        <v>2.57</v>
      </c>
      <c r="R54" s="125" t="s">
        <v>518</v>
      </c>
      <c r="S54" s="125">
        <v>586</v>
      </c>
      <c r="AB54" s="130"/>
      <c r="AC54" s="131"/>
      <c r="AD54" s="130" t="s">
        <v>317</v>
      </c>
      <c r="AE54" s="137"/>
    </row>
    <row r="55" spans="1:80" ht="36.75" customHeight="1" x14ac:dyDescent="0.25">
      <c r="A55" s="52" t="s">
        <v>41</v>
      </c>
      <c r="B55" s="59"/>
      <c r="C55" s="59"/>
      <c r="D55" s="59"/>
      <c r="E55" s="59"/>
      <c r="F55" s="60" t="str">
        <f>IF(SUM(B55:E55)=0,"",SUM(B55:E55))</f>
        <v/>
      </c>
      <c r="G55" s="61"/>
      <c r="H55" s="108" t="str">
        <f>IFERROR(F55/$F$60,"")</f>
        <v/>
      </c>
      <c r="K55" s="125" t="s">
        <v>519</v>
      </c>
      <c r="L55" s="125">
        <v>84056</v>
      </c>
      <c r="M55" s="125">
        <v>84150</v>
      </c>
      <c r="N55" s="125" t="s">
        <v>390</v>
      </c>
      <c r="O55" s="125" t="s">
        <v>431</v>
      </c>
      <c r="P55" s="125" t="s">
        <v>458</v>
      </c>
      <c r="Q55" s="125">
        <v>23.87</v>
      </c>
      <c r="R55" s="125" t="s">
        <v>520</v>
      </c>
      <c r="S55" s="125">
        <v>226</v>
      </c>
      <c r="AB55" s="130"/>
      <c r="AC55" s="131"/>
      <c r="AD55" s="130" t="s">
        <v>318</v>
      </c>
      <c r="AE55" s="137"/>
    </row>
    <row r="56" spans="1:80" ht="36.75" customHeight="1" x14ac:dyDescent="0.25">
      <c r="A56" s="109" t="s">
        <v>52</v>
      </c>
      <c r="B56" s="62"/>
      <c r="C56" s="62"/>
      <c r="D56" s="62"/>
      <c r="E56" s="62"/>
      <c r="F56" s="63" t="str">
        <f t="shared" ref="F56:F59" si="1">IF(SUM(B56:E56)=0,"",SUM(B56:E56))</f>
        <v/>
      </c>
      <c r="G56" s="64"/>
      <c r="H56" s="110" t="str">
        <f t="shared" ref="H56:H59" si="2">IFERROR(F56/$F$60,"")</f>
        <v/>
      </c>
      <c r="K56" s="125" t="s">
        <v>521</v>
      </c>
      <c r="L56" s="125">
        <v>84057</v>
      </c>
      <c r="M56" s="125">
        <v>84220</v>
      </c>
      <c r="N56" s="125" t="s">
        <v>399</v>
      </c>
      <c r="O56" s="125" t="s">
        <v>399</v>
      </c>
      <c r="P56" s="125" t="s">
        <v>407</v>
      </c>
      <c r="Q56" s="125">
        <v>8.2899999999999991</v>
      </c>
      <c r="R56" s="125" t="s">
        <v>522</v>
      </c>
      <c r="S56" s="125">
        <v>41</v>
      </c>
      <c r="AB56" s="130"/>
      <c r="AC56" s="131"/>
      <c r="AD56" s="130" t="s">
        <v>319</v>
      </c>
      <c r="AE56" s="137"/>
    </row>
    <row r="57" spans="1:80" ht="36.75" customHeight="1" x14ac:dyDescent="0.25">
      <c r="A57" s="52" t="s">
        <v>42</v>
      </c>
      <c r="B57" s="59"/>
      <c r="C57" s="59"/>
      <c r="D57" s="59"/>
      <c r="E57" s="59"/>
      <c r="F57" s="60" t="str">
        <f t="shared" si="1"/>
        <v/>
      </c>
      <c r="G57" s="61" t="s">
        <v>195</v>
      </c>
      <c r="H57" s="108" t="str">
        <f t="shared" si="2"/>
        <v/>
      </c>
      <c r="K57" s="125" t="s">
        <v>477</v>
      </c>
      <c r="L57" s="125">
        <v>84054</v>
      </c>
      <c r="M57" s="125">
        <v>84800</v>
      </c>
      <c r="N57" s="125" t="s">
        <v>369</v>
      </c>
      <c r="O57" s="125" t="s">
        <v>477</v>
      </c>
      <c r="P57" s="125" t="s">
        <v>478</v>
      </c>
      <c r="Q57" s="125">
        <v>44.57</v>
      </c>
      <c r="R57" s="125" t="s">
        <v>523</v>
      </c>
      <c r="S57" s="125">
        <v>436</v>
      </c>
      <c r="AB57" s="130"/>
      <c r="AC57" s="131" t="s">
        <v>320</v>
      </c>
      <c r="AD57" s="130" t="s">
        <v>321</v>
      </c>
      <c r="AE57" s="137" t="s">
        <v>324</v>
      </c>
    </row>
    <row r="58" spans="1:80" ht="36.75" customHeight="1" x14ac:dyDescent="0.25">
      <c r="A58" s="52" t="s">
        <v>43</v>
      </c>
      <c r="B58" s="59"/>
      <c r="C58" s="59"/>
      <c r="D58" s="59"/>
      <c r="E58" s="59"/>
      <c r="F58" s="60" t="str">
        <f t="shared" si="1"/>
        <v/>
      </c>
      <c r="G58" s="65"/>
      <c r="H58" s="108" t="str">
        <f t="shared" si="2"/>
        <v/>
      </c>
      <c r="K58" s="125" t="s">
        <v>524</v>
      </c>
      <c r="L58" s="125">
        <v>84009</v>
      </c>
      <c r="M58" s="125">
        <v>84240</v>
      </c>
      <c r="N58" s="125" t="s">
        <v>399</v>
      </c>
      <c r="O58" s="125" t="s">
        <v>400</v>
      </c>
      <c r="P58" s="125" t="s">
        <v>401</v>
      </c>
      <c r="Q58" s="125">
        <v>27.74</v>
      </c>
      <c r="R58" s="125" t="s">
        <v>525</v>
      </c>
      <c r="S58" s="125">
        <v>56</v>
      </c>
      <c r="AB58" s="130"/>
      <c r="AC58" s="131"/>
      <c r="AD58" s="130" t="s">
        <v>322</v>
      </c>
      <c r="AE58" s="137" t="s">
        <v>325</v>
      </c>
    </row>
    <row r="59" spans="1:80" ht="36.75" customHeight="1" x14ac:dyDescent="0.25">
      <c r="A59" s="52" t="s">
        <v>193</v>
      </c>
      <c r="B59" s="59"/>
      <c r="C59" s="59"/>
      <c r="D59" s="59"/>
      <c r="E59" s="59"/>
      <c r="F59" s="60" t="str">
        <f t="shared" si="1"/>
        <v/>
      </c>
      <c r="G59" s="61" t="s">
        <v>194</v>
      </c>
      <c r="H59" s="108" t="str">
        <f t="shared" si="2"/>
        <v/>
      </c>
      <c r="K59" s="125" t="s">
        <v>526</v>
      </c>
      <c r="L59" s="125">
        <v>84010</v>
      </c>
      <c r="M59" s="125">
        <v>84120</v>
      </c>
      <c r="N59" s="125" t="s">
        <v>399</v>
      </c>
      <c r="O59" s="125" t="s">
        <v>400</v>
      </c>
      <c r="P59" s="125" t="s">
        <v>401</v>
      </c>
      <c r="Q59" s="125">
        <v>5.9</v>
      </c>
      <c r="R59" s="125" t="s">
        <v>527</v>
      </c>
      <c r="S59" s="125">
        <v>138</v>
      </c>
      <c r="AB59" s="130"/>
      <c r="AC59" s="131"/>
      <c r="AD59" s="130" t="s">
        <v>323</v>
      </c>
      <c r="AE59" s="128"/>
    </row>
    <row r="60" spans="1:80" ht="36.75" customHeight="1" thickBot="1" x14ac:dyDescent="0.3">
      <c r="A60" s="111" t="s">
        <v>44</v>
      </c>
      <c r="B60" s="112" t="str">
        <f>IF(SUM(B55:B59)=0,"",SUM(B55:B59))</f>
        <v/>
      </c>
      <c r="C60" s="112" t="str">
        <f t="shared" ref="C60:F60" si="3">IF(SUM(C55:C59)=0,"",SUM(C55:C59))</f>
        <v/>
      </c>
      <c r="D60" s="112" t="str">
        <f t="shared" si="3"/>
        <v/>
      </c>
      <c r="E60" s="112" t="str">
        <f t="shared" si="3"/>
        <v/>
      </c>
      <c r="F60" s="112" t="str">
        <f t="shared" si="3"/>
        <v/>
      </c>
      <c r="G60" s="112"/>
      <c r="H60" s="113"/>
      <c r="K60" s="125" t="s">
        <v>528</v>
      </c>
      <c r="L60" s="125">
        <v>84084</v>
      </c>
      <c r="M60" s="125">
        <v>84240</v>
      </c>
      <c r="N60" s="125" t="s">
        <v>399</v>
      </c>
      <c r="O60" s="125" t="s">
        <v>400</v>
      </c>
      <c r="P60" s="125" t="s">
        <v>401</v>
      </c>
      <c r="Q60" s="125">
        <v>14.63</v>
      </c>
      <c r="R60" s="125" t="s">
        <v>529</v>
      </c>
      <c r="S60" s="125">
        <v>91</v>
      </c>
    </row>
    <row r="61" spans="1:80" ht="12.6" customHeight="1" thickTop="1" thickBot="1" x14ac:dyDescent="0.3">
      <c r="A61" s="66"/>
      <c r="B61" s="54"/>
      <c r="C61" s="54"/>
      <c r="D61" s="54"/>
      <c r="E61" s="54"/>
      <c r="F61" s="54"/>
      <c r="K61" s="125" t="s">
        <v>530</v>
      </c>
      <c r="L61" s="125">
        <v>84100</v>
      </c>
      <c r="M61" s="125">
        <v>84190</v>
      </c>
      <c r="N61" s="125" t="s">
        <v>390</v>
      </c>
      <c r="O61" s="125" t="s">
        <v>428</v>
      </c>
      <c r="P61" s="125" t="s">
        <v>412</v>
      </c>
      <c r="Q61" s="125">
        <v>4.87</v>
      </c>
      <c r="R61" s="125" t="s">
        <v>531</v>
      </c>
      <c r="S61" s="125">
        <v>10</v>
      </c>
    </row>
    <row r="62" spans="1:80" ht="36.75" customHeight="1" thickTop="1" x14ac:dyDescent="0.25">
      <c r="A62" s="114" t="s">
        <v>45</v>
      </c>
      <c r="B62" s="115" t="s">
        <v>710</v>
      </c>
      <c r="C62" s="115" t="s">
        <v>258</v>
      </c>
      <c r="D62" s="115" t="s">
        <v>711</v>
      </c>
      <c r="E62" s="115" t="s">
        <v>712</v>
      </c>
      <c r="F62" s="115" t="s">
        <v>44</v>
      </c>
      <c r="G62" s="115" t="s">
        <v>39</v>
      </c>
      <c r="H62" s="116" t="s">
        <v>40</v>
      </c>
      <c r="K62" s="125" t="s">
        <v>532</v>
      </c>
      <c r="L62" s="125">
        <v>84101</v>
      </c>
      <c r="M62" s="125">
        <v>84210</v>
      </c>
      <c r="N62" s="125" t="s">
        <v>390</v>
      </c>
      <c r="O62" s="125" t="s">
        <v>415</v>
      </c>
      <c r="P62" s="125" t="s">
        <v>412</v>
      </c>
      <c r="Q62" s="125">
        <v>11.03</v>
      </c>
      <c r="R62" s="125" t="s">
        <v>533</v>
      </c>
      <c r="S62" s="125">
        <v>38</v>
      </c>
    </row>
    <row r="63" spans="1:80" ht="36.75" customHeight="1" x14ac:dyDescent="0.25">
      <c r="A63" s="52" t="s">
        <v>55</v>
      </c>
      <c r="B63" s="59"/>
      <c r="C63" s="59"/>
      <c r="D63" s="59"/>
      <c r="E63" s="59"/>
      <c r="F63" s="60" t="str">
        <f t="shared" ref="F63:F69" si="4">IF(SUM(B63:E63)=0,"",SUM(B63:E63))</f>
        <v/>
      </c>
      <c r="G63" s="61"/>
      <c r="H63" s="108" t="str">
        <f>IFERROR(F63/$F$70,"")</f>
        <v/>
      </c>
      <c r="K63" s="125" t="s">
        <v>534</v>
      </c>
      <c r="L63" s="125">
        <v>84133</v>
      </c>
      <c r="M63" s="125">
        <v>84240</v>
      </c>
      <c r="N63" s="125" t="s">
        <v>399</v>
      </c>
      <c r="O63" s="125" t="s">
        <v>400</v>
      </c>
      <c r="P63" s="125" t="s">
        <v>401</v>
      </c>
      <c r="Q63" s="125">
        <v>41.3</v>
      </c>
      <c r="R63" s="125" t="s">
        <v>535</v>
      </c>
      <c r="S63" s="125">
        <v>104</v>
      </c>
    </row>
    <row r="64" spans="1:80" ht="36.75" customHeight="1" x14ac:dyDescent="0.25">
      <c r="A64" s="52" t="s">
        <v>54</v>
      </c>
      <c r="B64" s="59"/>
      <c r="C64" s="59"/>
      <c r="D64" s="59"/>
      <c r="E64" s="59"/>
      <c r="F64" s="60" t="str">
        <f t="shared" si="4"/>
        <v/>
      </c>
      <c r="G64" s="61"/>
      <c r="H64" s="108" t="str">
        <f t="shared" ref="H64:H69" si="5">IFERROR(F64/$F$70,"")</f>
        <v/>
      </c>
      <c r="K64" s="125" t="s">
        <v>536</v>
      </c>
      <c r="L64" s="125">
        <v>84058</v>
      </c>
      <c r="M64" s="125">
        <v>84480</v>
      </c>
      <c r="N64" s="125" t="s">
        <v>399</v>
      </c>
      <c r="O64" s="125" t="s">
        <v>399</v>
      </c>
      <c r="P64" s="125" t="s">
        <v>407</v>
      </c>
      <c r="Q64" s="125">
        <v>10.66</v>
      </c>
      <c r="R64" s="125" t="s">
        <v>537</v>
      </c>
      <c r="S64" s="125">
        <v>38</v>
      </c>
    </row>
    <row r="65" spans="1:19" ht="36.75" customHeight="1" x14ac:dyDescent="0.25">
      <c r="A65" s="52" t="s">
        <v>46</v>
      </c>
      <c r="B65" s="59"/>
      <c r="C65" s="59"/>
      <c r="D65" s="59"/>
      <c r="E65" s="59"/>
      <c r="F65" s="60" t="str">
        <f t="shared" si="4"/>
        <v/>
      </c>
      <c r="G65" s="61"/>
      <c r="H65" s="108" t="str">
        <f t="shared" si="5"/>
        <v/>
      </c>
      <c r="K65" s="125" t="s">
        <v>538</v>
      </c>
      <c r="L65" s="125">
        <v>84059</v>
      </c>
      <c r="M65" s="125">
        <v>84190</v>
      </c>
      <c r="N65" s="125" t="s">
        <v>390</v>
      </c>
      <c r="O65" s="125" t="s">
        <v>428</v>
      </c>
      <c r="P65" s="125" t="s">
        <v>412</v>
      </c>
      <c r="Q65" s="125">
        <v>4.54</v>
      </c>
      <c r="R65" s="125" t="s">
        <v>539</v>
      </c>
      <c r="S65" s="125">
        <v>26</v>
      </c>
    </row>
    <row r="66" spans="1:19" ht="36.75" customHeight="1" x14ac:dyDescent="0.25">
      <c r="A66" s="52" t="s">
        <v>47</v>
      </c>
      <c r="B66" s="59"/>
      <c r="C66" s="59"/>
      <c r="D66" s="59"/>
      <c r="E66" s="59"/>
      <c r="F66" s="60" t="str">
        <f t="shared" si="4"/>
        <v/>
      </c>
      <c r="G66" s="61"/>
      <c r="H66" s="108" t="str">
        <f t="shared" si="5"/>
        <v/>
      </c>
      <c r="K66" s="125" t="s">
        <v>540</v>
      </c>
      <c r="L66" s="125">
        <v>84061</v>
      </c>
      <c r="M66" s="125">
        <v>84290</v>
      </c>
      <c r="N66" s="125" t="s">
        <v>390</v>
      </c>
      <c r="O66" s="125" t="s">
        <v>437</v>
      </c>
      <c r="P66" s="125" t="s">
        <v>463</v>
      </c>
      <c r="Q66" s="125">
        <v>9.2899999999999991</v>
      </c>
      <c r="R66" s="125" t="s">
        <v>541</v>
      </c>
      <c r="S66" s="125">
        <v>36</v>
      </c>
    </row>
    <row r="67" spans="1:19" ht="36.75" customHeight="1" x14ac:dyDescent="0.25">
      <c r="A67" s="52" t="s">
        <v>48</v>
      </c>
      <c r="B67" s="59"/>
      <c r="C67" s="59"/>
      <c r="D67" s="59"/>
      <c r="E67" s="59"/>
      <c r="F67" s="60" t="str">
        <f t="shared" si="4"/>
        <v/>
      </c>
      <c r="G67" s="61"/>
      <c r="H67" s="108" t="str">
        <f t="shared" si="5"/>
        <v/>
      </c>
      <c r="K67" s="125" t="s">
        <v>542</v>
      </c>
      <c r="L67" s="125">
        <v>84060</v>
      </c>
      <c r="M67" s="125">
        <v>84400</v>
      </c>
      <c r="N67" s="125" t="s">
        <v>399</v>
      </c>
      <c r="O67" s="125" t="s">
        <v>399</v>
      </c>
      <c r="P67" s="125" t="s">
        <v>407</v>
      </c>
      <c r="Q67" s="125">
        <v>21.79</v>
      </c>
      <c r="R67" s="125" t="s">
        <v>543</v>
      </c>
      <c r="S67" s="125">
        <v>1.7</v>
      </c>
    </row>
    <row r="68" spans="1:19" ht="36.75" customHeight="1" x14ac:dyDescent="0.25">
      <c r="A68" s="52" t="s">
        <v>49</v>
      </c>
      <c r="B68" s="59"/>
      <c r="C68" s="59"/>
      <c r="D68" s="59"/>
      <c r="E68" s="59"/>
      <c r="F68" s="60" t="str">
        <f t="shared" si="4"/>
        <v/>
      </c>
      <c r="G68" s="61"/>
      <c r="H68" s="108" t="str">
        <f t="shared" si="5"/>
        <v/>
      </c>
      <c r="K68" s="125" t="s">
        <v>544</v>
      </c>
      <c r="L68" s="125">
        <v>84062</v>
      </c>
      <c r="M68" s="125">
        <v>84800</v>
      </c>
      <c r="N68" s="125" t="s">
        <v>399</v>
      </c>
      <c r="O68" s="125" t="s">
        <v>452</v>
      </c>
      <c r="P68" s="125" t="s">
        <v>423</v>
      </c>
      <c r="Q68" s="125">
        <v>16.93</v>
      </c>
      <c r="R68" s="125" t="s">
        <v>545</v>
      </c>
      <c r="S68" s="125">
        <v>97</v>
      </c>
    </row>
    <row r="69" spans="1:19" ht="36.75" customHeight="1" x14ac:dyDescent="0.25">
      <c r="A69" s="52" t="s">
        <v>193</v>
      </c>
      <c r="B69" s="59"/>
      <c r="C69" s="59"/>
      <c r="D69" s="59"/>
      <c r="E69" s="59"/>
      <c r="F69" s="60" t="str">
        <f t="shared" si="4"/>
        <v/>
      </c>
      <c r="G69" s="61" t="s">
        <v>194</v>
      </c>
      <c r="H69" s="108" t="str">
        <f t="shared" si="5"/>
        <v/>
      </c>
      <c r="K69" s="125" t="s">
        <v>546</v>
      </c>
      <c r="L69" s="125">
        <v>84063</v>
      </c>
      <c r="M69" s="125">
        <v>84840</v>
      </c>
      <c r="N69" s="125" t="s">
        <v>390</v>
      </c>
      <c r="O69" s="125" t="s">
        <v>437</v>
      </c>
      <c r="P69" s="125" t="s">
        <v>438</v>
      </c>
      <c r="Q69" s="125">
        <v>11.97</v>
      </c>
      <c r="R69" s="125" t="s">
        <v>547</v>
      </c>
      <c r="S69" s="125">
        <v>33</v>
      </c>
    </row>
    <row r="70" spans="1:19" ht="36.75" customHeight="1" thickBot="1" x14ac:dyDescent="0.3">
      <c r="A70" s="117" t="s">
        <v>44</v>
      </c>
      <c r="B70" s="118" t="str">
        <f>IF(SUM(B63:B69)=0,"",SUM(B63:B69))</f>
        <v/>
      </c>
      <c r="C70" s="118" t="str">
        <f t="shared" ref="C70:F70" si="6">IF(SUM(C63:C69)=0,"",SUM(C63:C69))</f>
        <v/>
      </c>
      <c r="D70" s="118" t="str">
        <f t="shared" si="6"/>
        <v/>
      </c>
      <c r="E70" s="118" t="str">
        <f t="shared" si="6"/>
        <v/>
      </c>
      <c r="F70" s="118" t="str">
        <f t="shared" si="6"/>
        <v/>
      </c>
      <c r="G70" s="118"/>
      <c r="H70" s="119"/>
      <c r="K70" s="125" t="s">
        <v>548</v>
      </c>
      <c r="L70" s="125">
        <v>84064</v>
      </c>
      <c r="M70" s="125">
        <v>84840</v>
      </c>
      <c r="N70" s="125" t="s">
        <v>390</v>
      </c>
      <c r="O70" s="125" t="s">
        <v>437</v>
      </c>
      <c r="P70" s="125" t="s">
        <v>438</v>
      </c>
      <c r="Q70" s="125">
        <v>17.37</v>
      </c>
      <c r="R70" s="125" t="s">
        <v>549</v>
      </c>
      <c r="S70" s="125">
        <v>219</v>
      </c>
    </row>
    <row r="71" spans="1:19" ht="36.75" customHeight="1" thickTop="1" x14ac:dyDescent="0.25">
      <c r="A71" s="66"/>
      <c r="B71" s="54"/>
      <c r="C71" s="54"/>
      <c r="D71" s="54"/>
      <c r="E71" s="54"/>
      <c r="F71" s="54"/>
      <c r="K71" s="125" t="s">
        <v>550</v>
      </c>
      <c r="L71" s="125">
        <v>84065</v>
      </c>
      <c r="M71" s="125">
        <v>84360</v>
      </c>
      <c r="N71" s="125" t="s">
        <v>399</v>
      </c>
      <c r="O71" s="125" t="s">
        <v>452</v>
      </c>
      <c r="P71" s="125" t="s">
        <v>423</v>
      </c>
      <c r="Q71" s="125">
        <v>21.81</v>
      </c>
      <c r="R71" s="125" t="s">
        <v>551</v>
      </c>
      <c r="S71" s="125">
        <v>177</v>
      </c>
    </row>
    <row r="72" spans="1:19" ht="36.75" customHeight="1" x14ac:dyDescent="0.25">
      <c r="A72" s="66"/>
      <c r="B72" s="54"/>
      <c r="C72" s="54"/>
      <c r="D72" s="54"/>
      <c r="E72" s="54"/>
      <c r="F72" s="54"/>
      <c r="K72" s="125" t="s">
        <v>552</v>
      </c>
      <c r="L72" s="125">
        <v>84008</v>
      </c>
      <c r="M72" s="125">
        <v>84330</v>
      </c>
      <c r="N72" s="125" t="s">
        <v>390</v>
      </c>
      <c r="O72" s="125" t="s">
        <v>428</v>
      </c>
      <c r="P72" s="125" t="s">
        <v>412</v>
      </c>
      <c r="Q72" s="125">
        <v>16.04</v>
      </c>
      <c r="R72" s="125" t="s">
        <v>553</v>
      </c>
      <c r="S72" s="125">
        <v>39</v>
      </c>
    </row>
    <row r="73" spans="1:19" ht="36.75" customHeight="1" x14ac:dyDescent="0.25">
      <c r="A73" s="66"/>
      <c r="B73" s="54"/>
      <c r="C73" s="54"/>
      <c r="D73" s="54"/>
      <c r="E73" s="54"/>
      <c r="F73" s="54"/>
      <c r="K73" s="125" t="s">
        <v>554</v>
      </c>
      <c r="L73" s="125">
        <v>84011</v>
      </c>
      <c r="M73" s="125">
        <v>84210</v>
      </c>
      <c r="N73" s="125" t="s">
        <v>390</v>
      </c>
      <c r="O73" s="125" t="s">
        <v>415</v>
      </c>
      <c r="P73" s="125" t="s">
        <v>412</v>
      </c>
      <c r="Q73" s="125">
        <v>9.0399999999999991</v>
      </c>
      <c r="R73" s="125" t="s">
        <v>555</v>
      </c>
      <c r="S73" s="125">
        <v>39</v>
      </c>
    </row>
    <row r="74" spans="1:19" ht="36.75" customHeight="1" x14ac:dyDescent="0.25">
      <c r="A74" s="66"/>
      <c r="B74" s="54"/>
      <c r="C74" s="54"/>
      <c r="D74" s="54"/>
      <c r="E74" s="54"/>
      <c r="F74" s="54"/>
      <c r="K74" s="125" t="s">
        <v>517</v>
      </c>
      <c r="L74" s="125">
        <v>84092</v>
      </c>
      <c r="M74" s="125">
        <v>84130</v>
      </c>
      <c r="N74" s="125" t="s">
        <v>369</v>
      </c>
      <c r="O74" s="125" t="s">
        <v>517</v>
      </c>
      <c r="P74" s="125" t="s">
        <v>370</v>
      </c>
      <c r="Q74" s="125">
        <v>10.77</v>
      </c>
      <c r="R74" s="125" t="s">
        <v>556</v>
      </c>
      <c r="S74" s="138">
        <v>1628</v>
      </c>
    </row>
    <row r="75" spans="1:19" ht="36.75" customHeight="1" x14ac:dyDescent="0.25">
      <c r="A75" s="66"/>
      <c r="B75" s="54"/>
      <c r="C75" s="54"/>
      <c r="D75" s="54"/>
      <c r="E75" s="54"/>
      <c r="F75" s="54"/>
      <c r="K75" s="125" t="s">
        <v>557</v>
      </c>
      <c r="L75" s="125">
        <v>84132</v>
      </c>
      <c r="M75" s="125">
        <v>84250</v>
      </c>
      <c r="N75" s="125" t="s">
        <v>369</v>
      </c>
      <c r="O75" s="125" t="s">
        <v>477</v>
      </c>
      <c r="P75" s="125" t="s">
        <v>478</v>
      </c>
      <c r="Q75" s="125">
        <v>35.53</v>
      </c>
      <c r="R75" s="125" t="s">
        <v>558</v>
      </c>
      <c r="S75" s="125">
        <v>255</v>
      </c>
    </row>
    <row r="76" spans="1:19" ht="36.75" customHeight="1" x14ac:dyDescent="0.25">
      <c r="A76" s="66"/>
      <c r="B76" s="54"/>
      <c r="C76" s="54"/>
      <c r="D76" s="54"/>
      <c r="E76" s="54"/>
      <c r="F76" s="54"/>
      <c r="K76" s="125" t="s">
        <v>559</v>
      </c>
      <c r="L76" s="125">
        <v>84066</v>
      </c>
      <c r="M76" s="125">
        <v>84220</v>
      </c>
      <c r="N76" s="125" t="s">
        <v>399</v>
      </c>
      <c r="O76" s="125" t="s">
        <v>399</v>
      </c>
      <c r="P76" s="125" t="s">
        <v>407</v>
      </c>
      <c r="Q76" s="125">
        <v>38.89</v>
      </c>
      <c r="R76" s="125" t="s">
        <v>560</v>
      </c>
      <c r="S76" s="125">
        <v>7.4</v>
      </c>
    </row>
    <row r="77" spans="1:19" ht="36.75" customHeight="1" x14ac:dyDescent="0.25">
      <c r="A77" s="66"/>
      <c r="B77" s="54"/>
      <c r="C77" s="54"/>
      <c r="D77" s="54"/>
      <c r="E77" s="54"/>
      <c r="F77" s="54"/>
      <c r="K77" s="125" t="s">
        <v>561</v>
      </c>
      <c r="L77" s="125">
        <v>84067</v>
      </c>
      <c r="M77" s="125">
        <v>84870</v>
      </c>
      <c r="N77" s="125" t="s">
        <v>390</v>
      </c>
      <c r="O77" s="125" t="s">
        <v>390</v>
      </c>
      <c r="P77" s="125" t="s">
        <v>412</v>
      </c>
      <c r="Q77" s="125">
        <v>11.29</v>
      </c>
      <c r="R77" s="125" t="s">
        <v>562</v>
      </c>
      <c r="S77" s="125">
        <v>231</v>
      </c>
    </row>
    <row r="78" spans="1:19" ht="36.75" customHeight="1" x14ac:dyDescent="0.25">
      <c r="A78" s="66"/>
      <c r="B78" s="54"/>
      <c r="C78" s="54"/>
      <c r="D78" s="54"/>
      <c r="E78" s="54"/>
      <c r="F78" s="54"/>
      <c r="K78" s="125" t="s">
        <v>563</v>
      </c>
      <c r="L78" s="125">
        <v>84068</v>
      </c>
      <c r="M78" s="125">
        <v>84160</v>
      </c>
      <c r="N78" s="125" t="s">
        <v>399</v>
      </c>
      <c r="O78" s="125" t="s">
        <v>452</v>
      </c>
      <c r="P78" s="125" t="s">
        <v>423</v>
      </c>
      <c r="Q78" s="125">
        <v>20.18</v>
      </c>
      <c r="R78" s="125" t="s">
        <v>564</v>
      </c>
      <c r="S78" s="125">
        <v>53</v>
      </c>
    </row>
    <row r="79" spans="1:19" ht="36.75" customHeight="1" x14ac:dyDescent="0.25">
      <c r="A79" s="66"/>
      <c r="B79" s="54"/>
      <c r="C79" s="54"/>
      <c r="D79" s="54"/>
      <c r="E79" s="54"/>
      <c r="F79" s="54"/>
      <c r="K79" s="125" t="s">
        <v>565</v>
      </c>
      <c r="L79" s="125">
        <v>84069</v>
      </c>
      <c r="M79" s="125">
        <v>84340</v>
      </c>
      <c r="N79" s="125" t="s">
        <v>390</v>
      </c>
      <c r="O79" s="125" t="s">
        <v>428</v>
      </c>
      <c r="P79" s="125" t="s">
        <v>412</v>
      </c>
      <c r="Q79" s="125">
        <v>45.33</v>
      </c>
      <c r="R79" s="125" t="s">
        <v>566</v>
      </c>
      <c r="S79" s="125">
        <v>64</v>
      </c>
    </row>
    <row r="80" spans="1:19" ht="36.75" customHeight="1" x14ac:dyDescent="0.25">
      <c r="A80" s="66"/>
      <c r="B80" s="54"/>
      <c r="C80" s="54"/>
      <c r="D80" s="54"/>
      <c r="E80" s="54"/>
      <c r="F80" s="54"/>
      <c r="K80" s="125" t="s">
        <v>567</v>
      </c>
      <c r="L80" s="125">
        <v>84070</v>
      </c>
      <c r="M80" s="125">
        <v>84570</v>
      </c>
      <c r="N80" s="125" t="s">
        <v>390</v>
      </c>
      <c r="O80" s="125" t="s">
        <v>415</v>
      </c>
      <c r="P80" s="125" t="s">
        <v>416</v>
      </c>
      <c r="Q80" s="125">
        <v>11.92</v>
      </c>
      <c r="R80" s="125" t="s">
        <v>568</v>
      </c>
      <c r="S80" s="125">
        <v>149</v>
      </c>
    </row>
    <row r="81" spans="1:19" ht="36.75" customHeight="1" x14ac:dyDescent="0.25">
      <c r="A81" s="66"/>
      <c r="B81" s="54"/>
      <c r="C81" s="54"/>
      <c r="D81" s="54"/>
      <c r="E81" s="54"/>
      <c r="F81" s="54"/>
      <c r="K81" s="125" t="s">
        <v>569</v>
      </c>
      <c r="L81" s="125">
        <v>84071</v>
      </c>
      <c r="M81" s="125">
        <v>84660</v>
      </c>
      <c r="N81" s="125" t="s">
        <v>399</v>
      </c>
      <c r="O81" s="125" t="s">
        <v>452</v>
      </c>
      <c r="P81" s="125" t="s">
        <v>423</v>
      </c>
      <c r="Q81" s="125">
        <v>9.1300000000000008</v>
      </c>
      <c r="R81" s="125" t="s">
        <v>570</v>
      </c>
      <c r="S81" s="125">
        <v>211</v>
      </c>
    </row>
    <row r="82" spans="1:19" ht="36.75" customHeight="1" x14ac:dyDescent="0.25">
      <c r="A82" s="66"/>
      <c r="B82" s="54"/>
      <c r="C82" s="54"/>
      <c r="D82" s="54"/>
      <c r="E82" s="54"/>
      <c r="F82" s="54"/>
      <c r="K82" s="125" t="s">
        <v>571</v>
      </c>
      <c r="L82" s="125">
        <v>84072</v>
      </c>
      <c r="M82" s="125">
        <v>84380</v>
      </c>
      <c r="N82" s="125" t="s">
        <v>390</v>
      </c>
      <c r="O82" s="125" t="s">
        <v>415</v>
      </c>
      <c r="P82" s="125" t="s">
        <v>412</v>
      </c>
      <c r="Q82" s="125">
        <v>37.92</v>
      </c>
      <c r="R82" s="125" t="s">
        <v>572</v>
      </c>
      <c r="S82" s="125">
        <v>159</v>
      </c>
    </row>
    <row r="83" spans="1:19" ht="36.75" customHeight="1" x14ac:dyDescent="0.25">
      <c r="A83" s="66"/>
      <c r="B83" s="54"/>
      <c r="C83" s="54"/>
      <c r="D83" s="54"/>
      <c r="E83" s="54"/>
      <c r="F83" s="54"/>
      <c r="K83" s="125" t="s">
        <v>573</v>
      </c>
      <c r="L83" s="125">
        <v>84073</v>
      </c>
      <c r="M83" s="125">
        <v>84560</v>
      </c>
      <c r="N83" s="125" t="s">
        <v>399</v>
      </c>
      <c r="O83" s="125" t="s">
        <v>399</v>
      </c>
      <c r="P83" s="125" t="s">
        <v>407</v>
      </c>
      <c r="Q83" s="125">
        <v>30.27</v>
      </c>
      <c r="R83" s="125" t="s">
        <v>574</v>
      </c>
      <c r="S83" s="125">
        <v>33</v>
      </c>
    </row>
    <row r="84" spans="1:19" ht="36.75" customHeight="1" x14ac:dyDescent="0.25">
      <c r="A84" s="66"/>
      <c r="B84" s="54"/>
      <c r="C84" s="54"/>
      <c r="D84" s="54"/>
      <c r="E84" s="54"/>
      <c r="F84" s="54"/>
      <c r="K84" s="125" t="s">
        <v>575</v>
      </c>
      <c r="L84" s="125">
        <v>84074</v>
      </c>
      <c r="M84" s="125">
        <v>84360</v>
      </c>
      <c r="N84" s="125" t="s">
        <v>399</v>
      </c>
      <c r="O84" s="125" t="s">
        <v>452</v>
      </c>
      <c r="P84" s="125" t="s">
        <v>423</v>
      </c>
      <c r="Q84" s="125">
        <v>26.59</v>
      </c>
      <c r="R84" s="125" t="s">
        <v>576</v>
      </c>
      <c r="S84" s="125">
        <v>79</v>
      </c>
    </row>
    <row r="85" spans="1:19" ht="36.75" customHeight="1" x14ac:dyDescent="0.25">
      <c r="K85" s="125" t="s">
        <v>577</v>
      </c>
      <c r="L85" s="125">
        <v>84075</v>
      </c>
      <c r="M85" s="125">
        <v>84570</v>
      </c>
      <c r="N85" s="125" t="s">
        <v>390</v>
      </c>
      <c r="O85" s="125" t="s">
        <v>415</v>
      </c>
      <c r="P85" s="125" t="s">
        <v>416</v>
      </c>
      <c r="Q85" s="125">
        <v>36.81</v>
      </c>
      <c r="R85" s="125" t="s">
        <v>578</v>
      </c>
      <c r="S85" s="125">
        <v>12</v>
      </c>
    </row>
    <row r="86" spans="1:19" ht="36.75" customHeight="1" x14ac:dyDescent="0.25">
      <c r="K86" s="125" t="s">
        <v>579</v>
      </c>
      <c r="L86" s="125">
        <v>84076</v>
      </c>
      <c r="M86" s="125">
        <v>84120</v>
      </c>
      <c r="N86" s="125" t="s">
        <v>399</v>
      </c>
      <c r="O86" s="125" t="s">
        <v>400</v>
      </c>
      <c r="P86" s="125" t="s">
        <v>401</v>
      </c>
      <c r="Q86" s="125">
        <v>31.66</v>
      </c>
      <c r="R86" s="125" t="s">
        <v>580</v>
      </c>
      <c r="S86" s="125">
        <v>41</v>
      </c>
    </row>
    <row r="87" spans="1:19" ht="36.75" customHeight="1" x14ac:dyDescent="0.25">
      <c r="K87" s="125" t="s">
        <v>581</v>
      </c>
      <c r="L87" s="125">
        <v>84077</v>
      </c>
      <c r="M87" s="125">
        <v>84330</v>
      </c>
      <c r="N87" s="125" t="s">
        <v>390</v>
      </c>
      <c r="O87" s="125" t="s">
        <v>415</v>
      </c>
      <c r="P87" s="125" t="s">
        <v>412</v>
      </c>
      <c r="Q87" s="125">
        <v>4.7300000000000004</v>
      </c>
      <c r="R87" s="125" t="s">
        <v>582</v>
      </c>
      <c r="S87" s="125">
        <v>96</v>
      </c>
    </row>
    <row r="88" spans="1:19" ht="36.75" customHeight="1" x14ac:dyDescent="0.25">
      <c r="K88" s="125" t="s">
        <v>583</v>
      </c>
      <c r="L88" s="125">
        <v>84078</v>
      </c>
      <c r="M88" s="125">
        <v>84430</v>
      </c>
      <c r="N88" s="125" t="s">
        <v>390</v>
      </c>
      <c r="O88" s="125" t="s">
        <v>437</v>
      </c>
      <c r="P88" s="125" t="s">
        <v>438</v>
      </c>
      <c r="Q88" s="125">
        <v>40.65</v>
      </c>
      <c r="R88" s="125" t="s">
        <v>584</v>
      </c>
      <c r="S88" s="125">
        <v>93</v>
      </c>
    </row>
    <row r="89" spans="1:19" ht="36.75" customHeight="1" x14ac:dyDescent="0.25">
      <c r="K89" s="125" t="s">
        <v>585</v>
      </c>
      <c r="L89" s="125">
        <v>84079</v>
      </c>
      <c r="M89" s="125">
        <v>84390</v>
      </c>
      <c r="N89" s="125" t="s">
        <v>390</v>
      </c>
      <c r="O89" s="125" t="s">
        <v>415</v>
      </c>
      <c r="P89" s="125" t="s">
        <v>416</v>
      </c>
      <c r="Q89" s="125">
        <v>47.12</v>
      </c>
      <c r="R89" s="125" t="s">
        <v>586</v>
      </c>
      <c r="S89" s="125">
        <v>6.7</v>
      </c>
    </row>
    <row r="90" spans="1:19" ht="36.75" customHeight="1" x14ac:dyDescent="0.25">
      <c r="K90" s="125" t="s">
        <v>391</v>
      </c>
      <c r="L90" s="125">
        <v>84080</v>
      </c>
      <c r="M90" s="125">
        <v>84170</v>
      </c>
      <c r="N90" s="125" t="s">
        <v>390</v>
      </c>
      <c r="O90" s="125" t="s">
        <v>391</v>
      </c>
      <c r="P90" s="125" t="s">
        <v>392</v>
      </c>
      <c r="Q90" s="125">
        <v>39.020000000000003</v>
      </c>
      <c r="R90" s="125" t="s">
        <v>587</v>
      </c>
      <c r="S90" s="125">
        <v>331</v>
      </c>
    </row>
    <row r="91" spans="1:19" ht="36.75" customHeight="1" x14ac:dyDescent="0.25">
      <c r="K91" s="125" t="s">
        <v>588</v>
      </c>
      <c r="L91" s="125">
        <v>84081</v>
      </c>
      <c r="M91" s="125">
        <v>84310</v>
      </c>
      <c r="N91" s="125" t="s">
        <v>369</v>
      </c>
      <c r="O91" s="125" t="s">
        <v>383</v>
      </c>
      <c r="P91" s="125" t="s">
        <v>370</v>
      </c>
      <c r="Q91" s="125">
        <v>10.35</v>
      </c>
      <c r="R91" s="125" t="s">
        <v>589</v>
      </c>
      <c r="S91" s="125">
        <v>804</v>
      </c>
    </row>
    <row r="92" spans="1:19" ht="36.75" customHeight="1" x14ac:dyDescent="0.25">
      <c r="K92" s="125" t="s">
        <v>590</v>
      </c>
      <c r="L92" s="125">
        <v>84082</v>
      </c>
      <c r="M92" s="125">
        <v>84570</v>
      </c>
      <c r="N92" s="125" t="s">
        <v>390</v>
      </c>
      <c r="O92" s="125" t="s">
        <v>415</v>
      </c>
      <c r="P92" s="125" t="s">
        <v>416</v>
      </c>
      <c r="Q92" s="125">
        <v>25.03</v>
      </c>
      <c r="R92" s="125" t="s">
        <v>591</v>
      </c>
      <c r="S92" s="125">
        <v>75</v>
      </c>
    </row>
    <row r="93" spans="1:19" ht="36.75" customHeight="1" x14ac:dyDescent="0.25">
      <c r="K93" s="125" t="s">
        <v>592</v>
      </c>
      <c r="L93" s="125">
        <v>84083</v>
      </c>
      <c r="M93" s="125">
        <v>84550</v>
      </c>
      <c r="N93" s="125" t="s">
        <v>390</v>
      </c>
      <c r="O93" s="125" t="s">
        <v>437</v>
      </c>
      <c r="P93" s="125" t="s">
        <v>438</v>
      </c>
      <c r="Q93" s="125">
        <v>26.09</v>
      </c>
      <c r="R93" s="125" t="s">
        <v>593</v>
      </c>
      <c r="S93" s="125">
        <v>92</v>
      </c>
    </row>
    <row r="94" spans="1:19" ht="36.75" customHeight="1" x14ac:dyDescent="0.25">
      <c r="K94" s="125" t="s">
        <v>594</v>
      </c>
      <c r="L94" s="125">
        <v>84085</v>
      </c>
      <c r="M94" s="125">
        <v>84220</v>
      </c>
      <c r="N94" s="125" t="s">
        <v>399</v>
      </c>
      <c r="O94" s="125" t="s">
        <v>399</v>
      </c>
      <c r="P94" s="125" t="s">
        <v>407</v>
      </c>
      <c r="Q94" s="125">
        <v>31.27</v>
      </c>
      <c r="R94" s="125" t="s">
        <v>595</v>
      </c>
      <c r="S94" s="125">
        <v>13</v>
      </c>
    </row>
    <row r="95" spans="1:19" ht="36.75" customHeight="1" x14ac:dyDescent="0.25">
      <c r="K95" s="125" t="s">
        <v>596</v>
      </c>
      <c r="L95" s="125">
        <v>84086</v>
      </c>
      <c r="M95" s="125">
        <v>84580</v>
      </c>
      <c r="N95" s="125" t="s">
        <v>399</v>
      </c>
      <c r="O95" s="125" t="s">
        <v>399</v>
      </c>
      <c r="P95" s="125" t="s">
        <v>423</v>
      </c>
      <c r="Q95" s="125">
        <v>24.1</v>
      </c>
      <c r="R95" s="125" t="s">
        <v>597</v>
      </c>
      <c r="S95" s="125">
        <v>55</v>
      </c>
    </row>
    <row r="96" spans="1:19" ht="36.75" customHeight="1" x14ac:dyDescent="0.25">
      <c r="K96" s="125" t="s">
        <v>457</v>
      </c>
      <c r="L96" s="125">
        <v>84087</v>
      </c>
      <c r="M96" s="125">
        <v>84100</v>
      </c>
      <c r="N96" s="125" t="s">
        <v>390</v>
      </c>
      <c r="O96" s="125" t="s">
        <v>457</v>
      </c>
      <c r="P96" s="125" t="s">
        <v>458</v>
      </c>
      <c r="Q96" s="125">
        <v>74.2</v>
      </c>
      <c r="R96" s="125" t="s">
        <v>598</v>
      </c>
      <c r="S96" s="125">
        <v>390</v>
      </c>
    </row>
    <row r="97" spans="11:19" ht="36.75" customHeight="1" x14ac:dyDescent="0.25">
      <c r="K97" s="125" t="s">
        <v>415</v>
      </c>
      <c r="L97" s="125">
        <v>84088</v>
      </c>
      <c r="M97" s="125">
        <v>84210</v>
      </c>
      <c r="N97" s="125" t="s">
        <v>390</v>
      </c>
      <c r="O97" s="125" t="s">
        <v>415</v>
      </c>
      <c r="P97" s="125" t="s">
        <v>392</v>
      </c>
      <c r="Q97" s="125">
        <v>51.12</v>
      </c>
      <c r="R97" s="125" t="s">
        <v>599</v>
      </c>
      <c r="S97" s="125">
        <v>188</v>
      </c>
    </row>
    <row r="98" spans="11:19" ht="36.75" customHeight="1" x14ac:dyDescent="0.25">
      <c r="K98" s="125" t="s">
        <v>400</v>
      </c>
      <c r="L98" s="125">
        <v>84089</v>
      </c>
      <c r="M98" s="125">
        <v>84120</v>
      </c>
      <c r="N98" s="125" t="s">
        <v>399</v>
      </c>
      <c r="O98" s="125" t="s">
        <v>400</v>
      </c>
      <c r="P98" s="125" t="s">
        <v>600</v>
      </c>
      <c r="Q98" s="125">
        <v>66.23</v>
      </c>
      <c r="R98" s="125" t="s">
        <v>601</v>
      </c>
      <c r="S98" s="125">
        <v>308</v>
      </c>
    </row>
    <row r="99" spans="11:19" ht="36.75" customHeight="1" x14ac:dyDescent="0.25">
      <c r="K99" s="125" t="s">
        <v>602</v>
      </c>
      <c r="L99" s="125">
        <v>84090</v>
      </c>
      <c r="M99" s="125">
        <v>84240</v>
      </c>
      <c r="N99" s="125" t="s">
        <v>399</v>
      </c>
      <c r="O99" s="125" t="s">
        <v>400</v>
      </c>
      <c r="P99" s="125" t="s">
        <v>401</v>
      </c>
      <c r="Q99" s="125">
        <v>17.36</v>
      </c>
      <c r="R99" s="125" t="s">
        <v>603</v>
      </c>
      <c r="S99" s="125">
        <v>39</v>
      </c>
    </row>
    <row r="100" spans="11:19" ht="36.75" customHeight="1" x14ac:dyDescent="0.25">
      <c r="K100" s="125" t="s">
        <v>604</v>
      </c>
      <c r="L100" s="125">
        <v>84091</v>
      </c>
      <c r="M100" s="125">
        <v>84420</v>
      </c>
      <c r="N100" s="125" t="s">
        <v>390</v>
      </c>
      <c r="O100" s="125" t="s">
        <v>457</v>
      </c>
      <c r="P100" s="125" t="s">
        <v>463</v>
      </c>
      <c r="Q100" s="125">
        <v>24.8</v>
      </c>
      <c r="R100" s="125" t="s">
        <v>605</v>
      </c>
      <c r="S100" s="125">
        <v>212</v>
      </c>
    </row>
    <row r="101" spans="11:19" ht="36.75" customHeight="1" x14ac:dyDescent="0.25">
      <c r="K101" s="125" t="s">
        <v>606</v>
      </c>
      <c r="L101" s="125">
        <v>84093</v>
      </c>
      <c r="M101" s="125">
        <v>84360</v>
      </c>
      <c r="N101" s="125" t="s">
        <v>399</v>
      </c>
      <c r="O101" s="125" t="s">
        <v>452</v>
      </c>
      <c r="P101" s="125" t="s">
        <v>423</v>
      </c>
      <c r="Q101" s="125">
        <v>17.899999999999999</v>
      </c>
      <c r="R101" s="125" t="s">
        <v>607</v>
      </c>
      <c r="S101" s="125">
        <v>43</v>
      </c>
    </row>
    <row r="102" spans="11:19" ht="36.75" customHeight="1" x14ac:dyDescent="0.25">
      <c r="K102" s="125" t="s">
        <v>608</v>
      </c>
      <c r="L102" s="125">
        <v>84094</v>
      </c>
      <c r="M102" s="125">
        <v>84110</v>
      </c>
      <c r="N102" s="125" t="s">
        <v>390</v>
      </c>
      <c r="O102" s="125" t="s">
        <v>428</v>
      </c>
      <c r="P102" s="125" t="s">
        <v>443</v>
      </c>
      <c r="Q102" s="125">
        <v>14.59</v>
      </c>
      <c r="R102" s="125" t="s">
        <v>609</v>
      </c>
      <c r="S102" s="125">
        <v>41</v>
      </c>
    </row>
    <row r="103" spans="11:19" ht="36.75" customHeight="1" x14ac:dyDescent="0.25">
      <c r="K103" s="125" t="s">
        <v>610</v>
      </c>
      <c r="L103" s="125">
        <v>84095</v>
      </c>
      <c r="M103" s="125">
        <v>84160</v>
      </c>
      <c r="N103" s="125" t="s">
        <v>399</v>
      </c>
      <c r="O103" s="125" t="s">
        <v>452</v>
      </c>
      <c r="P103" s="125" t="s">
        <v>423</v>
      </c>
      <c r="Q103" s="125">
        <v>9.7799999999999994</v>
      </c>
      <c r="R103" s="125" t="s">
        <v>527</v>
      </c>
      <c r="S103" s="125">
        <v>84</v>
      </c>
    </row>
    <row r="104" spans="11:19" ht="36.75" customHeight="1" x14ac:dyDescent="0.25">
      <c r="K104" s="125" t="s">
        <v>611</v>
      </c>
      <c r="L104" s="125">
        <v>84096</v>
      </c>
      <c r="M104" s="125">
        <v>84110</v>
      </c>
      <c r="N104" s="125" t="s">
        <v>390</v>
      </c>
      <c r="O104" s="125" t="s">
        <v>428</v>
      </c>
      <c r="P104" s="125" t="s">
        <v>443</v>
      </c>
      <c r="Q104" s="125">
        <v>18.809999999999999</v>
      </c>
      <c r="R104" s="125" t="s">
        <v>612</v>
      </c>
      <c r="S104" s="125">
        <v>45</v>
      </c>
    </row>
    <row r="105" spans="11:19" ht="36.75" customHeight="1" x14ac:dyDescent="0.25">
      <c r="K105" s="125" t="s">
        <v>613</v>
      </c>
      <c r="L105" s="125">
        <v>84097</v>
      </c>
      <c r="M105" s="125">
        <v>84600</v>
      </c>
      <c r="N105" s="125" t="s">
        <v>390</v>
      </c>
      <c r="O105" s="125" t="s">
        <v>513</v>
      </c>
      <c r="P105" s="125" t="s">
        <v>514</v>
      </c>
      <c r="Q105" s="125">
        <v>10.96</v>
      </c>
      <c r="R105" s="125" t="s">
        <v>614</v>
      </c>
      <c r="S105" s="125">
        <v>56</v>
      </c>
    </row>
    <row r="106" spans="11:19" ht="36.75" customHeight="1" x14ac:dyDescent="0.25">
      <c r="K106" s="125" t="s">
        <v>615</v>
      </c>
      <c r="L106" s="125">
        <v>84098</v>
      </c>
      <c r="M106" s="125">
        <v>84110</v>
      </c>
      <c r="N106" s="125" t="s">
        <v>390</v>
      </c>
      <c r="O106" s="125" t="s">
        <v>428</v>
      </c>
      <c r="P106" s="125" t="s">
        <v>443</v>
      </c>
      <c r="Q106" s="125">
        <v>5.83</v>
      </c>
      <c r="R106" s="125" t="s">
        <v>616</v>
      </c>
      <c r="S106" s="125">
        <v>110</v>
      </c>
    </row>
    <row r="107" spans="11:19" ht="36.75" customHeight="1" x14ac:dyDescent="0.25">
      <c r="K107" s="125" t="s">
        <v>617</v>
      </c>
      <c r="L107" s="125">
        <v>84099</v>
      </c>
      <c r="M107" s="125">
        <v>84440</v>
      </c>
      <c r="N107" s="125" t="s">
        <v>399</v>
      </c>
      <c r="O107" s="125" t="s">
        <v>452</v>
      </c>
      <c r="P107" s="125" t="s">
        <v>423</v>
      </c>
      <c r="Q107" s="125">
        <v>17.7</v>
      </c>
      <c r="R107" s="125" t="s">
        <v>618</v>
      </c>
      <c r="S107" s="125">
        <v>256</v>
      </c>
    </row>
    <row r="108" spans="11:19" ht="36.75" customHeight="1" x14ac:dyDescent="0.25">
      <c r="K108" s="125" t="s">
        <v>619</v>
      </c>
      <c r="L108" s="125">
        <v>84102</v>
      </c>
      <c r="M108" s="125">
        <v>84220</v>
      </c>
      <c r="N108" s="125" t="s">
        <v>399</v>
      </c>
      <c r="O108" s="125" t="s">
        <v>399</v>
      </c>
      <c r="P108" s="125" t="s">
        <v>407</v>
      </c>
      <c r="Q108" s="125">
        <v>29.77</v>
      </c>
      <c r="R108" s="125" t="s">
        <v>620</v>
      </c>
      <c r="S108" s="125">
        <v>44</v>
      </c>
    </row>
    <row r="109" spans="11:19" ht="36.75" customHeight="1" x14ac:dyDescent="0.25">
      <c r="K109" s="125" t="s">
        <v>621</v>
      </c>
      <c r="L109" s="125">
        <v>84103</v>
      </c>
      <c r="M109" s="125">
        <v>84400</v>
      </c>
      <c r="N109" s="125" t="s">
        <v>399</v>
      </c>
      <c r="O109" s="125" t="s">
        <v>399</v>
      </c>
      <c r="P109" s="125" t="s">
        <v>407</v>
      </c>
      <c r="Q109" s="125">
        <v>28.26</v>
      </c>
      <c r="R109" s="125" t="s">
        <v>622</v>
      </c>
      <c r="S109" s="125">
        <v>24</v>
      </c>
    </row>
    <row r="110" spans="11:19" ht="36.75" customHeight="1" x14ac:dyDescent="0.25">
      <c r="K110" s="125" t="s">
        <v>623</v>
      </c>
      <c r="L110" s="125">
        <v>84104</v>
      </c>
      <c r="M110" s="125">
        <v>84110</v>
      </c>
      <c r="N110" s="125" t="s">
        <v>390</v>
      </c>
      <c r="O110" s="125" t="s">
        <v>428</v>
      </c>
      <c r="P110" s="125" t="s">
        <v>443</v>
      </c>
      <c r="Q110" s="125">
        <v>11.1</v>
      </c>
      <c r="R110" s="125" t="s">
        <v>624</v>
      </c>
      <c r="S110" s="125">
        <v>116</v>
      </c>
    </row>
    <row r="111" spans="11:19" ht="36.75" customHeight="1" x14ac:dyDescent="0.25">
      <c r="K111" s="125" t="s">
        <v>625</v>
      </c>
      <c r="L111" s="125">
        <v>84105</v>
      </c>
      <c r="M111" s="125">
        <v>84400</v>
      </c>
      <c r="N111" s="125" t="s">
        <v>399</v>
      </c>
      <c r="O111" s="125" t="s">
        <v>399</v>
      </c>
      <c r="P111" s="125" t="s">
        <v>407</v>
      </c>
      <c r="Q111" s="125">
        <v>19.600000000000001</v>
      </c>
      <c r="R111" s="125" t="s">
        <v>626</v>
      </c>
      <c r="S111" s="125">
        <v>50</v>
      </c>
    </row>
    <row r="112" spans="11:19" ht="36.75" customHeight="1" x14ac:dyDescent="0.25">
      <c r="K112" s="125" t="s">
        <v>627</v>
      </c>
      <c r="L112" s="125">
        <v>84107</v>
      </c>
      <c r="M112" s="125">
        <v>84390</v>
      </c>
      <c r="N112" s="125" t="s">
        <v>390</v>
      </c>
      <c r="O112" s="125" t="s">
        <v>415</v>
      </c>
      <c r="P112" s="125" t="s">
        <v>416</v>
      </c>
      <c r="Q112" s="125">
        <v>46.08</v>
      </c>
      <c r="R112" s="125" t="s">
        <v>628</v>
      </c>
      <c r="S112" s="125">
        <v>29</v>
      </c>
    </row>
    <row r="113" spans="11:19" ht="36.75" customHeight="1" x14ac:dyDescent="0.25">
      <c r="K113" s="125" t="s">
        <v>629</v>
      </c>
      <c r="L113" s="125">
        <v>84108</v>
      </c>
      <c r="M113" s="125">
        <v>84210</v>
      </c>
      <c r="N113" s="125" t="s">
        <v>390</v>
      </c>
      <c r="O113" s="125" t="s">
        <v>415</v>
      </c>
      <c r="P113" s="125" t="s">
        <v>412</v>
      </c>
      <c r="Q113" s="125">
        <v>3.62</v>
      </c>
      <c r="R113" s="125" t="s">
        <v>630</v>
      </c>
      <c r="S113" s="125">
        <v>592</v>
      </c>
    </row>
    <row r="114" spans="11:19" ht="36.75" customHeight="1" x14ac:dyDescent="0.25">
      <c r="K114" s="125" t="s">
        <v>631</v>
      </c>
      <c r="L114" s="125">
        <v>84109</v>
      </c>
      <c r="M114" s="125">
        <v>84330</v>
      </c>
      <c r="N114" s="125" t="s">
        <v>390</v>
      </c>
      <c r="O114" s="125" t="s">
        <v>391</v>
      </c>
      <c r="P114" s="125" t="s">
        <v>412</v>
      </c>
      <c r="Q114" s="125">
        <v>4.9400000000000004</v>
      </c>
      <c r="R114" s="125" t="s">
        <v>632</v>
      </c>
      <c r="S114" s="125">
        <v>36</v>
      </c>
    </row>
    <row r="115" spans="11:19" ht="36.75" customHeight="1" x14ac:dyDescent="0.25">
      <c r="K115" s="125" t="s">
        <v>633</v>
      </c>
      <c r="L115" s="125">
        <v>84110</v>
      </c>
      <c r="M115" s="125">
        <v>84390</v>
      </c>
      <c r="N115" s="125" t="s">
        <v>390</v>
      </c>
      <c r="O115" s="125" t="s">
        <v>428</v>
      </c>
      <c r="P115" s="125" t="s">
        <v>443</v>
      </c>
      <c r="Q115" s="125">
        <v>19.29</v>
      </c>
      <c r="R115" s="125" t="s">
        <v>634</v>
      </c>
      <c r="S115" s="125">
        <v>1.8</v>
      </c>
    </row>
    <row r="116" spans="11:19" ht="36.75" customHeight="1" x14ac:dyDescent="0.25">
      <c r="K116" s="125" t="s">
        <v>635</v>
      </c>
      <c r="L116" s="125">
        <v>84111</v>
      </c>
      <c r="M116" s="125">
        <v>84110</v>
      </c>
      <c r="N116" s="125" t="s">
        <v>390</v>
      </c>
      <c r="O116" s="125" t="s">
        <v>428</v>
      </c>
      <c r="P116" s="125" t="s">
        <v>443</v>
      </c>
      <c r="Q116" s="125">
        <v>3.56</v>
      </c>
      <c r="R116" s="125" t="s">
        <v>636</v>
      </c>
      <c r="S116" s="125">
        <v>88</v>
      </c>
    </row>
    <row r="117" spans="11:19" ht="36.75" customHeight="1" x14ac:dyDescent="0.25">
      <c r="K117" s="125" t="s">
        <v>637</v>
      </c>
      <c r="L117" s="125">
        <v>84112</v>
      </c>
      <c r="M117" s="125">
        <v>84750</v>
      </c>
      <c r="N117" s="125" t="s">
        <v>399</v>
      </c>
      <c r="O117" s="125" t="s">
        <v>399</v>
      </c>
      <c r="P117" s="125" t="s">
        <v>407</v>
      </c>
      <c r="Q117" s="125">
        <v>38.21</v>
      </c>
      <c r="R117" s="125" t="s">
        <v>638</v>
      </c>
      <c r="S117" s="125">
        <v>20</v>
      </c>
    </row>
    <row r="118" spans="11:19" ht="36.75" customHeight="1" x14ac:dyDescent="0.25">
      <c r="K118" s="125" t="s">
        <v>639</v>
      </c>
      <c r="L118" s="125">
        <v>84113</v>
      </c>
      <c r="M118" s="125">
        <v>84760</v>
      </c>
      <c r="N118" s="125" t="s">
        <v>399</v>
      </c>
      <c r="O118" s="125" t="s">
        <v>400</v>
      </c>
      <c r="P118" s="125" t="s">
        <v>401</v>
      </c>
      <c r="Q118" s="125">
        <v>5.64</v>
      </c>
      <c r="R118" s="125" t="s">
        <v>640</v>
      </c>
      <c r="S118" s="125">
        <v>149</v>
      </c>
    </row>
    <row r="119" spans="11:19" ht="36.75" customHeight="1" x14ac:dyDescent="0.25">
      <c r="K119" s="125" t="s">
        <v>641</v>
      </c>
      <c r="L119" s="125">
        <v>84114</v>
      </c>
      <c r="M119" s="125">
        <v>84220</v>
      </c>
      <c r="N119" s="125" t="s">
        <v>399</v>
      </c>
      <c r="O119" s="125" t="s">
        <v>399</v>
      </c>
      <c r="P119" s="125" t="s">
        <v>407</v>
      </c>
      <c r="Q119" s="125">
        <v>0.78</v>
      </c>
      <c r="R119" s="125" t="s">
        <v>642</v>
      </c>
      <c r="S119" s="125">
        <v>256</v>
      </c>
    </row>
    <row r="120" spans="11:19" ht="36.75" customHeight="1" x14ac:dyDescent="0.25">
      <c r="K120" s="125" t="s">
        <v>643</v>
      </c>
      <c r="L120" s="125">
        <v>84115</v>
      </c>
      <c r="M120" s="125">
        <v>84330</v>
      </c>
      <c r="N120" s="125" t="s">
        <v>390</v>
      </c>
      <c r="O120" s="125" t="s">
        <v>415</v>
      </c>
      <c r="P120" s="125" t="s">
        <v>412</v>
      </c>
      <c r="Q120" s="125">
        <v>4.93</v>
      </c>
      <c r="R120" s="125" t="s">
        <v>644</v>
      </c>
      <c r="S120" s="125">
        <v>106</v>
      </c>
    </row>
    <row r="121" spans="11:19" ht="36.75" customHeight="1" x14ac:dyDescent="0.25">
      <c r="K121" s="125" t="s">
        <v>645</v>
      </c>
      <c r="L121" s="125">
        <v>84116</v>
      </c>
      <c r="M121" s="125">
        <v>84110</v>
      </c>
      <c r="N121" s="125" t="s">
        <v>390</v>
      </c>
      <c r="O121" s="125" t="s">
        <v>428</v>
      </c>
      <c r="P121" s="125" t="s">
        <v>443</v>
      </c>
      <c r="Q121" s="125">
        <v>9</v>
      </c>
      <c r="R121" s="125" t="s">
        <v>646</v>
      </c>
      <c r="S121" s="125">
        <v>89</v>
      </c>
    </row>
    <row r="122" spans="11:19" ht="36.75" customHeight="1" x14ac:dyDescent="0.25">
      <c r="K122" s="125" t="s">
        <v>647</v>
      </c>
      <c r="L122" s="125">
        <v>84117</v>
      </c>
      <c r="M122" s="125">
        <v>84290</v>
      </c>
      <c r="N122" s="125" t="s">
        <v>390</v>
      </c>
      <c r="O122" s="125" t="s">
        <v>428</v>
      </c>
      <c r="P122" s="125" t="s">
        <v>443</v>
      </c>
      <c r="Q122" s="125">
        <v>8.2100000000000009</v>
      </c>
      <c r="R122" s="125" t="s">
        <v>648</v>
      </c>
      <c r="S122" s="125">
        <v>40</v>
      </c>
    </row>
    <row r="123" spans="11:19" ht="36.75" customHeight="1" x14ac:dyDescent="0.25">
      <c r="K123" s="125" t="s">
        <v>649</v>
      </c>
      <c r="L123" s="125">
        <v>84118</v>
      </c>
      <c r="M123" s="125">
        <v>84490</v>
      </c>
      <c r="N123" s="125" t="s">
        <v>399</v>
      </c>
      <c r="O123" s="125" t="s">
        <v>399</v>
      </c>
      <c r="P123" s="125" t="s">
        <v>407</v>
      </c>
      <c r="Q123" s="125">
        <v>75.790000000000006</v>
      </c>
      <c r="R123" s="125" t="s">
        <v>650</v>
      </c>
      <c r="S123" s="125">
        <v>37</v>
      </c>
    </row>
    <row r="124" spans="11:19" ht="36.75" customHeight="1" x14ac:dyDescent="0.25">
      <c r="K124" s="125" t="s">
        <v>651</v>
      </c>
      <c r="L124" s="125">
        <v>84119</v>
      </c>
      <c r="M124" s="125">
        <v>84450</v>
      </c>
      <c r="N124" s="125" t="s">
        <v>369</v>
      </c>
      <c r="O124" s="125" t="s">
        <v>517</v>
      </c>
      <c r="P124" s="125" t="s">
        <v>370</v>
      </c>
      <c r="Q124" s="125">
        <v>6.25</v>
      </c>
      <c r="R124" s="125" t="s">
        <v>652</v>
      </c>
      <c r="S124" s="125">
        <v>775</v>
      </c>
    </row>
    <row r="125" spans="11:19" ht="36.75" customHeight="1" x14ac:dyDescent="0.25">
      <c r="K125" s="125" t="s">
        <v>653</v>
      </c>
      <c r="L125" s="125">
        <v>84120</v>
      </c>
      <c r="M125" s="125">
        <v>84390</v>
      </c>
      <c r="N125" s="125" t="s">
        <v>390</v>
      </c>
      <c r="O125" s="125" t="s">
        <v>415</v>
      </c>
      <c r="P125" s="125" t="s">
        <v>416</v>
      </c>
      <c r="Q125" s="125">
        <v>16.66</v>
      </c>
      <c r="R125" s="125" t="s">
        <v>654</v>
      </c>
      <c r="S125" s="125">
        <v>7.3</v>
      </c>
    </row>
    <row r="126" spans="11:19" ht="36.75" customHeight="1" x14ac:dyDescent="0.25">
      <c r="K126" s="125" t="s">
        <v>655</v>
      </c>
      <c r="L126" s="125">
        <v>84106</v>
      </c>
      <c r="M126" s="125">
        <v>84290</v>
      </c>
      <c r="N126" s="125" t="s">
        <v>390</v>
      </c>
      <c r="O126" s="125" t="s">
        <v>437</v>
      </c>
      <c r="P126" s="125" t="s">
        <v>463</v>
      </c>
      <c r="Q126" s="125">
        <v>19.82</v>
      </c>
      <c r="R126" s="125" t="s">
        <v>656</v>
      </c>
      <c r="S126" s="125">
        <v>126</v>
      </c>
    </row>
    <row r="127" spans="11:19" ht="36.75" customHeight="1" x14ac:dyDescent="0.25">
      <c r="K127" s="125" t="s">
        <v>657</v>
      </c>
      <c r="L127" s="125">
        <v>84121</v>
      </c>
      <c r="M127" s="125">
        <v>84240</v>
      </c>
      <c r="N127" s="125" t="s">
        <v>399</v>
      </c>
      <c r="O127" s="125" t="s">
        <v>400</v>
      </c>
      <c r="P127" s="125" t="s">
        <v>401</v>
      </c>
      <c r="Q127" s="125">
        <v>4.5999999999999996</v>
      </c>
      <c r="R127" s="125" t="s">
        <v>658</v>
      </c>
      <c r="S127" s="125">
        <v>52</v>
      </c>
    </row>
    <row r="128" spans="11:19" ht="36.75" customHeight="1" x14ac:dyDescent="0.25">
      <c r="K128" s="125" t="s">
        <v>659</v>
      </c>
      <c r="L128" s="125">
        <v>84122</v>
      </c>
      <c r="M128" s="125">
        <v>84260</v>
      </c>
      <c r="N128" s="125" t="s">
        <v>390</v>
      </c>
      <c r="O128" s="125" t="s">
        <v>391</v>
      </c>
      <c r="P128" s="125" t="s">
        <v>412</v>
      </c>
      <c r="Q128" s="125">
        <v>37.49</v>
      </c>
      <c r="R128" s="125" t="s">
        <v>660</v>
      </c>
      <c r="S128" s="125">
        <v>162</v>
      </c>
    </row>
    <row r="129" spans="11:19" ht="36.75" customHeight="1" x14ac:dyDescent="0.25">
      <c r="K129" s="125" t="s">
        <v>661</v>
      </c>
      <c r="L129" s="125">
        <v>84123</v>
      </c>
      <c r="M129" s="125">
        <v>84390</v>
      </c>
      <c r="N129" s="125" t="s">
        <v>390</v>
      </c>
      <c r="O129" s="125" t="s">
        <v>415</v>
      </c>
      <c r="P129" s="125" t="s">
        <v>416</v>
      </c>
      <c r="Q129" s="125">
        <v>111.15</v>
      </c>
      <c r="R129" s="125" t="s">
        <v>662</v>
      </c>
      <c r="S129" s="125">
        <v>12</v>
      </c>
    </row>
    <row r="130" spans="11:19" ht="36.75" customHeight="1" x14ac:dyDescent="0.25">
      <c r="K130" s="125" t="s">
        <v>663</v>
      </c>
      <c r="L130" s="125">
        <v>84124</v>
      </c>
      <c r="M130" s="125">
        <v>84800</v>
      </c>
      <c r="N130" s="125" t="s">
        <v>369</v>
      </c>
      <c r="O130" s="125" t="s">
        <v>477</v>
      </c>
      <c r="P130" s="125" t="s">
        <v>478</v>
      </c>
      <c r="Q130" s="125">
        <v>20.81</v>
      </c>
      <c r="R130" s="125" t="s">
        <v>664</v>
      </c>
      <c r="S130" s="125">
        <v>46</v>
      </c>
    </row>
    <row r="131" spans="11:19" ht="36.75" customHeight="1" x14ac:dyDescent="0.25">
      <c r="K131" s="125" t="s">
        <v>665</v>
      </c>
      <c r="L131" s="125">
        <v>84125</v>
      </c>
      <c r="M131" s="125">
        <v>84390</v>
      </c>
      <c r="N131" s="125" t="s">
        <v>390</v>
      </c>
      <c r="O131" s="125" t="s">
        <v>428</v>
      </c>
      <c r="P131" s="125" t="s">
        <v>443</v>
      </c>
      <c r="Q131" s="125">
        <v>8.81</v>
      </c>
      <c r="R131" s="125" t="s">
        <v>666</v>
      </c>
      <c r="S131" s="125">
        <v>7.2</v>
      </c>
    </row>
    <row r="132" spans="11:19" ht="36.75" customHeight="1" x14ac:dyDescent="0.25">
      <c r="K132" s="125" t="s">
        <v>667</v>
      </c>
      <c r="L132" s="125">
        <v>84126</v>
      </c>
      <c r="M132" s="125">
        <v>84110</v>
      </c>
      <c r="N132" s="125" t="s">
        <v>390</v>
      </c>
      <c r="O132" s="125" t="s">
        <v>428</v>
      </c>
      <c r="P132" s="125" t="s">
        <v>443</v>
      </c>
      <c r="Q132" s="125">
        <v>21.04</v>
      </c>
      <c r="R132" s="125" t="s">
        <v>668</v>
      </c>
      <c r="S132" s="125">
        <v>40</v>
      </c>
    </row>
    <row r="133" spans="11:19" ht="36.75" customHeight="1" x14ac:dyDescent="0.25">
      <c r="K133" s="125" t="s">
        <v>669</v>
      </c>
      <c r="L133" s="125">
        <v>84127</v>
      </c>
      <c r="M133" s="125">
        <v>84830</v>
      </c>
      <c r="N133" s="125" t="s">
        <v>390</v>
      </c>
      <c r="O133" s="125" t="s">
        <v>437</v>
      </c>
      <c r="P133" s="125" t="s">
        <v>463</v>
      </c>
      <c r="Q133" s="125">
        <v>19.82</v>
      </c>
      <c r="R133" s="125" t="s">
        <v>670</v>
      </c>
      <c r="S133" s="125">
        <v>135</v>
      </c>
    </row>
    <row r="134" spans="11:19" ht="36.75" customHeight="1" x14ac:dyDescent="0.25">
      <c r="K134" s="125" t="s">
        <v>671</v>
      </c>
      <c r="L134" s="125">
        <v>84128</v>
      </c>
      <c r="M134" s="125">
        <v>84400</v>
      </c>
      <c r="N134" s="125" t="s">
        <v>399</v>
      </c>
      <c r="O134" s="125" t="s">
        <v>399</v>
      </c>
      <c r="P134" s="125" t="s">
        <v>407</v>
      </c>
      <c r="Q134" s="125">
        <v>9.39</v>
      </c>
      <c r="R134" s="125" t="s">
        <v>672</v>
      </c>
      <c r="S134" s="125">
        <v>4.5999999999999996</v>
      </c>
    </row>
    <row r="135" spans="11:19" ht="36.75" customHeight="1" x14ac:dyDescent="0.25">
      <c r="K135" s="125" t="s">
        <v>431</v>
      </c>
      <c r="L135" s="125">
        <v>84129</v>
      </c>
      <c r="M135" s="125">
        <v>84700</v>
      </c>
      <c r="N135" s="125" t="s">
        <v>369</v>
      </c>
      <c r="O135" s="125" t="s">
        <v>431</v>
      </c>
      <c r="P135" s="125" t="s">
        <v>392</v>
      </c>
      <c r="Q135" s="125">
        <v>33.4</v>
      </c>
      <c r="R135" s="125" t="s">
        <v>673</v>
      </c>
      <c r="S135" s="125">
        <v>559</v>
      </c>
    </row>
    <row r="136" spans="11:19" ht="36.75" customHeight="1" x14ac:dyDescent="0.25">
      <c r="K136" s="125" t="s">
        <v>674</v>
      </c>
      <c r="L136" s="125">
        <v>84130</v>
      </c>
      <c r="M136" s="125">
        <v>84190</v>
      </c>
      <c r="N136" s="125" t="s">
        <v>390</v>
      </c>
      <c r="O136" s="125" t="s">
        <v>428</v>
      </c>
      <c r="P136" s="125" t="s">
        <v>412</v>
      </c>
      <c r="Q136" s="125">
        <v>6.75</v>
      </c>
      <c r="R136" s="125" t="s">
        <v>675</v>
      </c>
      <c r="S136" s="125">
        <v>18</v>
      </c>
    </row>
    <row r="137" spans="11:19" ht="36.75" customHeight="1" x14ac:dyDescent="0.25">
      <c r="K137" s="125" t="s">
        <v>676</v>
      </c>
      <c r="L137" s="125">
        <v>84131</v>
      </c>
      <c r="M137" s="125">
        <v>84300</v>
      </c>
      <c r="N137" s="125" t="s">
        <v>399</v>
      </c>
      <c r="O137" s="125" t="s">
        <v>452</v>
      </c>
      <c r="P137" s="125" t="s">
        <v>423</v>
      </c>
      <c r="Q137" s="125">
        <v>6.86</v>
      </c>
      <c r="R137" s="125" t="s">
        <v>677</v>
      </c>
      <c r="S137" s="125">
        <v>278</v>
      </c>
    </row>
    <row r="138" spans="11:19" ht="36.75" customHeight="1" x14ac:dyDescent="0.25">
      <c r="K138" s="125" t="s">
        <v>678</v>
      </c>
      <c r="L138" s="125">
        <v>84134</v>
      </c>
      <c r="M138" s="125">
        <v>84850</v>
      </c>
      <c r="N138" s="125" t="s">
        <v>390</v>
      </c>
      <c r="O138" s="125" t="s">
        <v>428</v>
      </c>
      <c r="P138" s="125" t="s">
        <v>463</v>
      </c>
      <c r="Q138" s="125">
        <v>17.649999999999999</v>
      </c>
      <c r="R138" s="125" t="s">
        <v>679</v>
      </c>
      <c r="S138" s="125">
        <v>41</v>
      </c>
    </row>
    <row r="139" spans="11:19" ht="36.75" customHeight="1" x14ac:dyDescent="0.25">
      <c r="K139" s="125" t="s">
        <v>680</v>
      </c>
      <c r="L139" s="125">
        <v>84135</v>
      </c>
      <c r="M139" s="125">
        <v>84100</v>
      </c>
      <c r="N139" s="125" t="s">
        <v>390</v>
      </c>
      <c r="O139" s="125" t="s">
        <v>437</v>
      </c>
      <c r="P139" s="125" t="s">
        <v>463</v>
      </c>
      <c r="Q139" s="125">
        <v>18.48</v>
      </c>
      <c r="R139" s="125" t="s">
        <v>681</v>
      </c>
      <c r="S139" s="125">
        <v>89</v>
      </c>
    </row>
    <row r="140" spans="11:19" ht="36.75" customHeight="1" x14ac:dyDescent="0.25">
      <c r="K140" s="125" t="s">
        <v>682</v>
      </c>
      <c r="L140" s="125">
        <v>84136</v>
      </c>
      <c r="M140" s="125">
        <v>84190</v>
      </c>
      <c r="N140" s="125" t="s">
        <v>390</v>
      </c>
      <c r="O140" s="125" t="s">
        <v>428</v>
      </c>
      <c r="P140" s="125" t="s">
        <v>412</v>
      </c>
      <c r="Q140" s="125">
        <v>8.9700000000000006</v>
      </c>
      <c r="R140" s="125" t="s">
        <v>683</v>
      </c>
      <c r="S140" s="125">
        <v>146</v>
      </c>
    </row>
    <row r="141" spans="11:19" ht="36.75" customHeight="1" x14ac:dyDescent="0.25">
      <c r="K141" s="125" t="s">
        <v>428</v>
      </c>
      <c r="L141" s="125">
        <v>84137</v>
      </c>
      <c r="M141" s="125">
        <v>84110</v>
      </c>
      <c r="N141" s="125" t="s">
        <v>390</v>
      </c>
      <c r="O141" s="125" t="s">
        <v>428</v>
      </c>
      <c r="P141" s="125" t="s">
        <v>443</v>
      </c>
      <c r="Q141" s="125">
        <v>26.99</v>
      </c>
      <c r="R141" s="125" t="s">
        <v>684</v>
      </c>
      <c r="S141" s="125">
        <v>222</v>
      </c>
    </row>
    <row r="142" spans="11:19" ht="36.75" customHeight="1" x14ac:dyDescent="0.25">
      <c r="K142" s="125" t="s">
        <v>513</v>
      </c>
      <c r="L142" s="125">
        <v>84138</v>
      </c>
      <c r="M142" s="125">
        <v>84600</v>
      </c>
      <c r="N142" s="125" t="s">
        <v>390</v>
      </c>
      <c r="O142" s="125" t="s">
        <v>513</v>
      </c>
      <c r="P142" s="125" t="s">
        <v>514</v>
      </c>
      <c r="Q142" s="125">
        <v>57.97</v>
      </c>
      <c r="R142" s="125" t="s">
        <v>685</v>
      </c>
      <c r="S142" s="125">
        <v>163</v>
      </c>
    </row>
    <row r="143" spans="11:19" ht="36.75" customHeight="1" x14ac:dyDescent="0.25">
      <c r="K143" s="125" t="s">
        <v>686</v>
      </c>
      <c r="L143" s="125">
        <v>84140</v>
      </c>
      <c r="M143" s="125">
        <v>84160</v>
      </c>
      <c r="N143" s="125" t="s">
        <v>399</v>
      </c>
      <c r="O143" s="125" t="s">
        <v>452</v>
      </c>
      <c r="P143" s="125" t="s">
        <v>423</v>
      </c>
      <c r="Q143" s="125">
        <v>15.55</v>
      </c>
      <c r="R143" s="125" t="s">
        <v>687</v>
      </c>
      <c r="S143" s="125">
        <v>37</v>
      </c>
    </row>
    <row r="144" spans="11:19" ht="36.75" customHeight="1" x14ac:dyDescent="0.25">
      <c r="K144" s="125" t="s">
        <v>688</v>
      </c>
      <c r="L144" s="125">
        <v>84141</v>
      </c>
      <c r="M144" s="125">
        <v>84270</v>
      </c>
      <c r="N144" s="125" t="s">
        <v>369</v>
      </c>
      <c r="O144" s="125" t="s">
        <v>517</v>
      </c>
      <c r="P144" s="125" t="s">
        <v>370</v>
      </c>
      <c r="Q144" s="125">
        <v>11.18</v>
      </c>
      <c r="R144" s="125" t="s">
        <v>689</v>
      </c>
      <c r="S144" s="138">
        <v>1007</v>
      </c>
    </row>
    <row r="145" spans="11:19" ht="36.75" customHeight="1" x14ac:dyDescent="0.25">
      <c r="K145" s="125" t="s">
        <v>690</v>
      </c>
      <c r="L145" s="125">
        <v>84142</v>
      </c>
      <c r="M145" s="125">
        <v>84740</v>
      </c>
      <c r="N145" s="125" t="s">
        <v>369</v>
      </c>
      <c r="O145" s="125" t="s">
        <v>517</v>
      </c>
      <c r="P145" s="125" t="s">
        <v>370</v>
      </c>
      <c r="Q145" s="125">
        <v>16.39</v>
      </c>
      <c r="R145" s="125" t="s">
        <v>691</v>
      </c>
      <c r="S145" s="125">
        <v>181</v>
      </c>
    </row>
    <row r="146" spans="11:19" ht="36.75" customHeight="1" x14ac:dyDescent="0.25">
      <c r="K146" s="125" t="s">
        <v>692</v>
      </c>
      <c r="L146" s="125">
        <v>84143</v>
      </c>
      <c r="M146" s="125">
        <v>84210</v>
      </c>
      <c r="N146" s="125" t="s">
        <v>390</v>
      </c>
      <c r="O146" s="125" t="s">
        <v>415</v>
      </c>
      <c r="P146" s="125" t="s">
        <v>412</v>
      </c>
      <c r="Q146" s="125">
        <v>35.01</v>
      </c>
      <c r="R146" s="125" t="s">
        <v>693</v>
      </c>
      <c r="S146" s="125">
        <v>29</v>
      </c>
    </row>
    <row r="147" spans="11:19" ht="36.75" customHeight="1" x14ac:dyDescent="0.25">
      <c r="K147" s="125" t="s">
        <v>694</v>
      </c>
      <c r="L147" s="125">
        <v>84144</v>
      </c>
      <c r="M147" s="125">
        <v>84750</v>
      </c>
      <c r="N147" s="125" t="s">
        <v>399</v>
      </c>
      <c r="O147" s="125" t="s">
        <v>399</v>
      </c>
      <c r="P147" s="125" t="s">
        <v>407</v>
      </c>
      <c r="Q147" s="125">
        <v>34.590000000000003</v>
      </c>
      <c r="R147" s="125" t="s">
        <v>695</v>
      </c>
      <c r="S147" s="125">
        <v>18</v>
      </c>
    </row>
    <row r="148" spans="11:19" ht="36.75" customHeight="1" x14ac:dyDescent="0.25">
      <c r="K148" s="125" t="s">
        <v>696</v>
      </c>
      <c r="L148" s="125">
        <v>84145</v>
      </c>
      <c r="M148" s="125">
        <v>84400</v>
      </c>
      <c r="N148" s="125" t="s">
        <v>399</v>
      </c>
      <c r="O148" s="125" t="s">
        <v>399</v>
      </c>
      <c r="P148" s="125" t="s">
        <v>407</v>
      </c>
      <c r="Q148" s="125">
        <v>30.05</v>
      </c>
      <c r="R148" s="125" t="s">
        <v>697</v>
      </c>
      <c r="S148" s="125">
        <v>26</v>
      </c>
    </row>
    <row r="149" spans="11:19" ht="36.75" customHeight="1" x14ac:dyDescent="0.25">
      <c r="K149" s="125" t="s">
        <v>698</v>
      </c>
      <c r="L149" s="125">
        <v>84146</v>
      </c>
      <c r="M149" s="125">
        <v>84110</v>
      </c>
      <c r="N149" s="125" t="s">
        <v>390</v>
      </c>
      <c r="O149" s="125" t="s">
        <v>428</v>
      </c>
      <c r="P149" s="125" t="s">
        <v>443</v>
      </c>
      <c r="Q149" s="125">
        <v>11.38</v>
      </c>
      <c r="R149" s="125" t="s">
        <v>699</v>
      </c>
      <c r="S149" s="125">
        <v>44</v>
      </c>
    </row>
    <row r="150" spans="11:19" ht="36.75" customHeight="1" x14ac:dyDescent="0.25">
      <c r="K150" s="125" t="s">
        <v>700</v>
      </c>
      <c r="L150" s="125">
        <v>84147</v>
      </c>
      <c r="M150" s="125">
        <v>84530</v>
      </c>
      <c r="N150" s="125" t="s">
        <v>399</v>
      </c>
      <c r="O150" s="125" t="s">
        <v>400</v>
      </c>
      <c r="P150" s="125" t="s">
        <v>401</v>
      </c>
      <c r="Q150" s="125">
        <v>18.25</v>
      </c>
      <c r="R150" s="125" t="s">
        <v>701</v>
      </c>
      <c r="S150" s="125">
        <v>191</v>
      </c>
    </row>
    <row r="151" spans="11:19" ht="36.75" customHeight="1" x14ac:dyDescent="0.25">
      <c r="K151" s="125" t="s">
        <v>702</v>
      </c>
      <c r="L151" s="125">
        <v>84148</v>
      </c>
      <c r="M151" s="125">
        <v>84570</v>
      </c>
      <c r="N151" s="125" t="s">
        <v>390</v>
      </c>
      <c r="O151" s="125" t="s">
        <v>415</v>
      </c>
      <c r="P151" s="125" t="s">
        <v>416</v>
      </c>
      <c r="Q151" s="125">
        <v>27.08</v>
      </c>
      <c r="R151" s="125" t="s">
        <v>703</v>
      </c>
      <c r="S151" s="125">
        <v>48</v>
      </c>
    </row>
    <row r="152" spans="11:19" ht="36.75" customHeight="1" x14ac:dyDescent="0.25">
      <c r="K152" s="125" t="s">
        <v>704</v>
      </c>
      <c r="L152" s="125">
        <v>84149</v>
      </c>
      <c r="M152" s="125">
        <v>84150</v>
      </c>
      <c r="N152" s="125" t="s">
        <v>390</v>
      </c>
      <c r="O152" s="125" t="s">
        <v>428</v>
      </c>
      <c r="P152" s="125" t="s">
        <v>463</v>
      </c>
      <c r="Q152" s="125">
        <v>14.79</v>
      </c>
      <c r="R152" s="125" t="s">
        <v>705</v>
      </c>
      <c r="S152" s="125">
        <v>113</v>
      </c>
    </row>
    <row r="153" spans="11:19" ht="36.75" customHeight="1" x14ac:dyDescent="0.25">
      <c r="K153" s="125" t="s">
        <v>706</v>
      </c>
      <c r="L153" s="125">
        <v>84150</v>
      </c>
      <c r="M153" s="125">
        <v>84820</v>
      </c>
      <c r="N153" s="125" t="s">
        <v>390</v>
      </c>
      <c r="O153" s="125" t="s">
        <v>513</v>
      </c>
      <c r="P153" s="125" t="s">
        <v>514</v>
      </c>
      <c r="Q153" s="125">
        <v>41.07</v>
      </c>
      <c r="R153" s="125" t="s">
        <v>707</v>
      </c>
      <c r="S153" s="125">
        <v>48</v>
      </c>
    </row>
    <row r="154" spans="11:19" ht="36.75" customHeight="1" x14ac:dyDescent="0.25">
      <c r="K154" s="125" t="s">
        <v>708</v>
      </c>
      <c r="L154" s="125">
        <v>84151</v>
      </c>
      <c r="M154" s="125">
        <v>84240</v>
      </c>
      <c r="N154" s="125" t="s">
        <v>399</v>
      </c>
      <c r="O154" s="125" t="s">
        <v>400</v>
      </c>
      <c r="P154" s="125" t="s">
        <v>401</v>
      </c>
      <c r="Q154" s="125">
        <v>16.149999999999999</v>
      </c>
      <c r="R154" s="125" t="s">
        <v>709</v>
      </c>
      <c r="S154" s="125">
        <v>10</v>
      </c>
    </row>
  </sheetData>
  <sheetProtection algorithmName="SHA-512" hashValue="wPEJayH6f6GLYxn89HoBLwlTk59Sd9HaLOrRXWBKVidJKJpbG9uIF1gbhsF3ekjw6vqW/Mew95BIxA+9aD7khA==" saltValue="yYX23ePAgdAtrDAsuip02g==" spinCount="100000" sheet="1" scenarios="1" formatCells="0" formatColumns="0" formatRows="0" insertColumns="0" insertRows="0" selectLockedCells="1"/>
  <mergeCells count="31">
    <mergeCell ref="B24:D24"/>
    <mergeCell ref="F24:H24"/>
    <mergeCell ref="B25:D25"/>
    <mergeCell ref="F25:H25"/>
    <mergeCell ref="B26:H26"/>
    <mergeCell ref="A52:H52"/>
    <mergeCell ref="B20:H20"/>
    <mergeCell ref="B21:D21"/>
    <mergeCell ref="F21:H21"/>
    <mergeCell ref="B22:D22"/>
    <mergeCell ref="F22:H22"/>
    <mergeCell ref="B23:H23"/>
    <mergeCell ref="B15:H15"/>
    <mergeCell ref="B16:H16"/>
    <mergeCell ref="B17:H17"/>
    <mergeCell ref="B18:D18"/>
    <mergeCell ref="F18:H18"/>
    <mergeCell ref="B19:D19"/>
    <mergeCell ref="F19:H19"/>
    <mergeCell ref="B8:H8"/>
    <mergeCell ref="B9:H9"/>
    <mergeCell ref="B11:H11"/>
    <mergeCell ref="B12:H12"/>
    <mergeCell ref="B13:H13"/>
    <mergeCell ref="B14:H14"/>
    <mergeCell ref="A1:H1"/>
    <mergeCell ref="B2:H2"/>
    <mergeCell ref="B3:H3"/>
    <mergeCell ref="B5:H5"/>
    <mergeCell ref="C6:H6"/>
    <mergeCell ref="B7:H7"/>
  </mergeCells>
  <dataValidations count="17">
    <dataValidation type="decimal" allowBlank="1" showInputMessage="1" showErrorMessage="1" sqref="B55:E59 B63:E69">
      <formula1>-1.11111111111111E+22</formula1>
      <formula2>1.11111111111111E+25</formula2>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showInputMessage="1" showErrorMessage="1" prompt="Merci de choisir dans la liste le thème de l'appel à initiatives 2021 auquel peut être rattachée l'action que vous proposez._x000a_Pour voir les possibilités ? Cliquez sur la flèche en bas à droite de la cellule" sqref="B7:H7">
      <formula1>INDIRECT(B6)</formula1>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ne pouvez saisir que des nombres entiers. " sqref="H29:H43"/>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2021</oddHeader>
    <oddFooter>&amp;RPages :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80"/>
  <sheetViews>
    <sheetView zoomScale="115" zoomScaleNormal="115" workbookViewId="0">
      <selection activeCell="D2" sqref="D2:F2"/>
    </sheetView>
  </sheetViews>
  <sheetFormatPr baseColWidth="10" defaultColWidth="11.44140625" defaultRowHeight="14.4" x14ac:dyDescent="0.3"/>
  <cols>
    <col min="1" max="6" width="27" style="9" customWidth="1"/>
    <col min="7" max="16384" width="11.44140625" style="9"/>
  </cols>
  <sheetData>
    <row r="1" spans="1:6" ht="24" thickTop="1" x14ac:dyDescent="0.45">
      <c r="A1" s="208" t="s">
        <v>135</v>
      </c>
      <c r="B1" s="209"/>
      <c r="C1" s="209"/>
      <c r="D1" s="209"/>
      <c r="E1" s="209"/>
      <c r="F1" s="210"/>
    </row>
    <row r="2" spans="1:6" s="10" customFormat="1" ht="26.4" x14ac:dyDescent="0.3">
      <c r="A2" s="221" t="s">
        <v>12</v>
      </c>
      <c r="B2" s="203" t="s">
        <v>14</v>
      </c>
      <c r="C2" s="22" t="s">
        <v>256</v>
      </c>
      <c r="D2" s="226"/>
      <c r="E2" s="226"/>
      <c r="F2" s="227"/>
    </row>
    <row r="3" spans="1:6" s="10" customFormat="1" ht="24" customHeight="1" x14ac:dyDescent="0.3">
      <c r="A3" s="221"/>
      <c r="B3" s="203"/>
      <c r="C3" s="22" t="s">
        <v>15</v>
      </c>
      <c r="D3" s="226"/>
      <c r="E3" s="226"/>
      <c r="F3" s="227"/>
    </row>
    <row r="4" spans="1:6" s="10" customFormat="1" ht="24" customHeight="1" x14ac:dyDescent="0.3">
      <c r="A4" s="221"/>
      <c r="B4" s="203"/>
      <c r="C4" s="22" t="s">
        <v>16</v>
      </c>
      <c r="D4" s="226"/>
      <c r="E4" s="226"/>
      <c r="F4" s="227"/>
    </row>
    <row r="5" spans="1:6" s="10" customFormat="1" ht="24" customHeight="1" x14ac:dyDescent="0.3">
      <c r="A5" s="221"/>
      <c r="B5" s="203"/>
      <c r="C5" s="22" t="s">
        <v>57</v>
      </c>
      <c r="D5" s="226"/>
      <c r="E5" s="226"/>
      <c r="F5" s="227"/>
    </row>
    <row r="6" spans="1:6" s="10" customFormat="1" ht="24" customHeight="1" x14ac:dyDescent="0.3">
      <c r="A6" s="221"/>
      <c r="B6" s="203"/>
      <c r="C6" s="22" t="s">
        <v>17</v>
      </c>
      <c r="D6" s="226"/>
      <c r="E6" s="226"/>
      <c r="F6" s="227"/>
    </row>
    <row r="7" spans="1:6" s="10" customFormat="1" ht="99.75" customHeight="1" x14ac:dyDescent="0.3">
      <c r="A7" s="221"/>
      <c r="B7" s="203" t="s">
        <v>58</v>
      </c>
      <c r="C7" s="203"/>
      <c r="D7" s="228"/>
      <c r="E7" s="228"/>
      <c r="F7" s="229"/>
    </row>
    <row r="8" spans="1:6" s="10" customFormat="1" ht="24" customHeight="1" x14ac:dyDescent="0.3">
      <c r="A8" s="221"/>
      <c r="B8" s="203" t="s">
        <v>61</v>
      </c>
      <c r="C8" s="24" t="s">
        <v>63</v>
      </c>
      <c r="D8" s="226"/>
      <c r="E8" s="226"/>
      <c r="F8" s="227"/>
    </row>
    <row r="9" spans="1:6" s="10" customFormat="1" ht="24" customHeight="1" x14ac:dyDescent="0.3">
      <c r="A9" s="221"/>
      <c r="B9" s="203"/>
      <c r="C9" s="15" t="s">
        <v>18</v>
      </c>
      <c r="D9" s="230"/>
      <c r="E9" s="230"/>
      <c r="F9" s="231"/>
    </row>
    <row r="10" spans="1:6" s="10" customFormat="1" ht="24" customHeight="1" x14ac:dyDescent="0.3">
      <c r="A10" s="221"/>
      <c r="B10" s="203"/>
      <c r="C10" s="24" t="s">
        <v>19</v>
      </c>
      <c r="D10" s="226"/>
      <c r="E10" s="226"/>
      <c r="F10" s="227"/>
    </row>
    <row r="11" spans="1:6" s="10" customFormat="1" ht="24" customHeight="1" x14ac:dyDescent="0.3">
      <c r="A11" s="221"/>
      <c r="B11" s="203" t="s">
        <v>59</v>
      </c>
      <c r="C11" s="24" t="s">
        <v>60</v>
      </c>
      <c r="D11" s="226"/>
      <c r="E11" s="226"/>
      <c r="F11" s="227"/>
    </row>
    <row r="12" spans="1:6" s="10" customFormat="1" ht="24" customHeight="1" x14ac:dyDescent="0.3">
      <c r="A12" s="221"/>
      <c r="B12" s="203"/>
      <c r="C12" s="24" t="s">
        <v>22</v>
      </c>
      <c r="D12" s="226"/>
      <c r="E12" s="226"/>
      <c r="F12" s="227"/>
    </row>
    <row r="13" spans="1:6" s="10" customFormat="1" ht="24" customHeight="1" x14ac:dyDescent="0.3">
      <c r="A13" s="221"/>
      <c r="B13" s="203"/>
      <c r="C13" s="24" t="s">
        <v>23</v>
      </c>
      <c r="D13" s="226"/>
      <c r="E13" s="226"/>
      <c r="F13" s="227"/>
    </row>
    <row r="14" spans="1:6" s="10" customFormat="1" ht="24" customHeight="1" x14ac:dyDescent="0.3">
      <c r="A14" s="221"/>
      <c r="B14" s="203"/>
      <c r="C14" s="24" t="s">
        <v>24</v>
      </c>
      <c r="D14" s="230"/>
      <c r="E14" s="230"/>
      <c r="F14" s="231"/>
    </row>
    <row r="15" spans="1:6" s="10" customFormat="1" ht="24" customHeight="1" x14ac:dyDescent="0.3">
      <c r="A15" s="221"/>
      <c r="B15" s="203" t="s">
        <v>62</v>
      </c>
      <c r="C15" s="24" t="s">
        <v>22</v>
      </c>
      <c r="D15" s="226"/>
      <c r="E15" s="226"/>
      <c r="F15" s="227"/>
    </row>
    <row r="16" spans="1:6" s="10" customFormat="1" ht="24" customHeight="1" x14ac:dyDescent="0.3">
      <c r="A16" s="221"/>
      <c r="B16" s="203"/>
      <c r="C16" s="24" t="s">
        <v>23</v>
      </c>
      <c r="D16" s="230"/>
      <c r="E16" s="230"/>
      <c r="F16" s="231"/>
    </row>
    <row r="17" spans="1:6" s="10" customFormat="1" ht="24" customHeight="1" x14ac:dyDescent="0.3">
      <c r="A17" s="221"/>
      <c r="B17" s="203"/>
      <c r="C17" s="24" t="s">
        <v>24</v>
      </c>
      <c r="D17" s="230"/>
      <c r="E17" s="230"/>
      <c r="F17" s="231"/>
    </row>
    <row r="18" spans="1:6" s="10" customFormat="1" ht="24" customHeight="1" x14ac:dyDescent="0.3">
      <c r="A18" s="221"/>
      <c r="B18" s="203"/>
      <c r="C18" s="16" t="s">
        <v>20</v>
      </c>
      <c r="D18" s="226"/>
      <c r="E18" s="226"/>
      <c r="F18" s="227"/>
    </row>
    <row r="19" spans="1:6" s="10" customFormat="1" ht="24" customHeight="1" x14ac:dyDescent="0.3">
      <c r="A19" s="221"/>
      <c r="B19" s="203"/>
      <c r="C19" s="24" t="s">
        <v>21</v>
      </c>
      <c r="D19" s="226"/>
      <c r="E19" s="226"/>
      <c r="F19" s="227"/>
    </row>
    <row r="20" spans="1:6" s="10" customFormat="1" ht="24" customHeight="1" x14ac:dyDescent="0.3">
      <c r="A20" s="221"/>
      <c r="B20" s="203"/>
      <c r="C20" s="24" t="s">
        <v>0</v>
      </c>
      <c r="D20" s="226"/>
      <c r="E20" s="226"/>
      <c r="F20" s="227"/>
    </row>
    <row r="21" spans="1:6" s="10" customFormat="1" ht="24" customHeight="1" x14ac:dyDescent="0.3">
      <c r="A21" s="224" t="s">
        <v>13</v>
      </c>
      <c r="B21" s="222" t="s">
        <v>65</v>
      </c>
      <c r="C21" s="222"/>
      <c r="D21" s="226"/>
      <c r="E21" s="226"/>
      <c r="F21" s="227"/>
    </row>
    <row r="22" spans="1:6" s="10" customFormat="1" ht="24" customHeight="1" x14ac:dyDescent="0.3">
      <c r="A22" s="224"/>
      <c r="B22" s="222" t="s">
        <v>64</v>
      </c>
      <c r="C22" s="222"/>
      <c r="D22" s="226"/>
      <c r="E22" s="226"/>
      <c r="F22" s="227"/>
    </row>
    <row r="23" spans="1:6" s="10" customFormat="1" ht="24" customHeight="1" x14ac:dyDescent="0.3">
      <c r="A23" s="224"/>
      <c r="B23" s="222" t="s">
        <v>143</v>
      </c>
      <c r="C23" s="17" t="s">
        <v>25</v>
      </c>
      <c r="D23" s="226"/>
      <c r="E23" s="226"/>
      <c r="F23" s="227"/>
    </row>
    <row r="24" spans="1:6" s="10" customFormat="1" ht="24" customHeight="1" thickBot="1" x14ac:dyDescent="0.35">
      <c r="A24" s="225"/>
      <c r="B24" s="223"/>
      <c r="C24" s="50" t="s">
        <v>26</v>
      </c>
      <c r="D24" s="232"/>
      <c r="E24" s="232"/>
      <c r="F24" s="233"/>
    </row>
    <row r="25" spans="1:6" ht="13.5" customHeight="1" thickTop="1" thickBot="1" x14ac:dyDescent="0.35"/>
    <row r="26" spans="1:6" ht="24" thickTop="1" x14ac:dyDescent="0.45">
      <c r="A26" s="211" t="s">
        <v>75</v>
      </c>
      <c r="B26" s="212"/>
      <c r="C26" s="212"/>
      <c r="D26" s="212"/>
      <c r="E26" s="212"/>
      <c r="F26" s="213"/>
    </row>
    <row r="27" spans="1:6" ht="36" customHeight="1" x14ac:dyDescent="0.3">
      <c r="A27" s="44"/>
      <c r="B27" s="45"/>
      <c r="C27" s="11">
        <v>2018</v>
      </c>
      <c r="D27" s="11">
        <v>2019</v>
      </c>
      <c r="E27" s="11">
        <v>2020</v>
      </c>
      <c r="F27" s="46" t="s">
        <v>44</v>
      </c>
    </row>
    <row r="28" spans="1:6" ht="56.25" customHeight="1" x14ac:dyDescent="0.3">
      <c r="A28" s="204" t="s">
        <v>74</v>
      </c>
      <c r="B28" s="205"/>
      <c r="C28" s="5"/>
      <c r="D28" s="6"/>
      <c r="E28" s="6"/>
      <c r="F28" s="47" t="str">
        <f>IF(SUM(C28:E28)=0,"",SUM(C28:E28))</f>
        <v/>
      </c>
    </row>
    <row r="29" spans="1:6" ht="42.75" customHeight="1" x14ac:dyDescent="0.3">
      <c r="A29" s="220" t="s">
        <v>71</v>
      </c>
      <c r="B29" s="23" t="s">
        <v>132</v>
      </c>
      <c r="C29" s="7"/>
      <c r="D29" s="8"/>
      <c r="E29" s="8"/>
      <c r="F29" s="47" t="str">
        <f t="shared" ref="F29:F39" si="0">IF(SUM(C29:E29)=0,"",SUM(C29:E29))</f>
        <v/>
      </c>
    </row>
    <row r="30" spans="1:6" ht="15" customHeight="1" x14ac:dyDescent="0.3">
      <c r="A30" s="220"/>
      <c r="B30" s="23" t="s">
        <v>73</v>
      </c>
      <c r="C30" s="7"/>
      <c r="D30" s="8"/>
      <c r="E30" s="8"/>
      <c r="F30" s="47" t="str">
        <f t="shared" si="0"/>
        <v/>
      </c>
    </row>
    <row r="31" spans="1:6" ht="15" customHeight="1" x14ac:dyDescent="0.3">
      <c r="A31" s="220"/>
      <c r="B31" s="23" t="s">
        <v>66</v>
      </c>
      <c r="C31" s="7"/>
      <c r="D31" s="8"/>
      <c r="E31" s="8"/>
      <c r="F31" s="47" t="str">
        <f t="shared" si="0"/>
        <v/>
      </c>
    </row>
    <row r="32" spans="1:6" ht="15" customHeight="1" x14ac:dyDescent="0.3">
      <c r="A32" s="220"/>
      <c r="B32" s="23" t="s">
        <v>67</v>
      </c>
      <c r="C32" s="7"/>
      <c r="D32" s="8"/>
      <c r="E32" s="8"/>
      <c r="F32" s="47" t="str">
        <f t="shared" si="0"/>
        <v/>
      </c>
    </row>
    <row r="33" spans="1:6" ht="15" customHeight="1" x14ac:dyDescent="0.3">
      <c r="A33" s="220"/>
      <c r="B33" s="23" t="s">
        <v>68</v>
      </c>
      <c r="C33" s="7"/>
      <c r="D33" s="8"/>
      <c r="E33" s="8"/>
      <c r="F33" s="47" t="str">
        <f t="shared" si="0"/>
        <v/>
      </c>
    </row>
    <row r="34" spans="1:6" ht="15" customHeight="1" x14ac:dyDescent="0.3">
      <c r="A34" s="220"/>
      <c r="B34" s="23" t="s">
        <v>69</v>
      </c>
      <c r="C34" s="7"/>
      <c r="D34" s="8"/>
      <c r="E34" s="8"/>
      <c r="F34" s="47" t="str">
        <f t="shared" si="0"/>
        <v/>
      </c>
    </row>
    <row r="35" spans="1:6" ht="176.25" customHeight="1" x14ac:dyDescent="0.3">
      <c r="A35" s="220"/>
      <c r="B35" s="23" t="s">
        <v>259</v>
      </c>
      <c r="C35" s="7"/>
      <c r="D35" s="8"/>
      <c r="E35" s="8"/>
      <c r="F35" s="47" t="str">
        <f t="shared" si="0"/>
        <v/>
      </c>
    </row>
    <row r="36" spans="1:6" ht="16.5" customHeight="1" x14ac:dyDescent="0.3">
      <c r="A36" s="220"/>
      <c r="B36" s="23" t="s">
        <v>70</v>
      </c>
      <c r="C36" s="7"/>
      <c r="D36" s="8"/>
      <c r="E36" s="8"/>
      <c r="F36" s="47" t="str">
        <f t="shared" si="0"/>
        <v/>
      </c>
    </row>
    <row r="37" spans="1:6" ht="16.5" customHeight="1" x14ac:dyDescent="0.3">
      <c r="A37" s="220"/>
      <c r="B37" s="23" t="s">
        <v>72</v>
      </c>
      <c r="C37" s="7"/>
      <c r="D37" s="8"/>
      <c r="E37" s="8"/>
      <c r="F37" s="47" t="str">
        <f t="shared" si="0"/>
        <v/>
      </c>
    </row>
    <row r="38" spans="1:6" ht="39" customHeight="1" x14ac:dyDescent="0.3">
      <c r="A38" s="218" t="s">
        <v>133</v>
      </c>
      <c r="B38" s="219"/>
      <c r="C38" s="7"/>
      <c r="D38" s="8"/>
      <c r="E38" s="8"/>
      <c r="F38" s="47" t="str">
        <f t="shared" si="0"/>
        <v/>
      </c>
    </row>
    <row r="39" spans="1:6" s="12" customFormat="1" ht="27.75" customHeight="1" x14ac:dyDescent="0.3">
      <c r="A39" s="214" t="s">
        <v>134</v>
      </c>
      <c r="B39" s="215"/>
      <c r="C39" s="8"/>
      <c r="D39" s="8"/>
      <c r="E39" s="8"/>
      <c r="F39" s="47" t="str">
        <f t="shared" si="0"/>
        <v/>
      </c>
    </row>
    <row r="40" spans="1:6" ht="16.2" thickBot="1" x14ac:dyDescent="0.35">
      <c r="A40" s="216" t="s">
        <v>44</v>
      </c>
      <c r="B40" s="217"/>
      <c r="C40" s="48" t="str">
        <f>IF(SUM(C28:C39)=0,"",SUM(C28:C39))</f>
        <v/>
      </c>
      <c r="D40" s="48" t="str">
        <f t="shared" ref="D40:F40" si="1">IF(SUM(D28:D39)=0,"",SUM(D28:D39))</f>
        <v/>
      </c>
      <c r="E40" s="48" t="str">
        <f t="shared" si="1"/>
        <v/>
      </c>
      <c r="F40" s="49" t="str">
        <f t="shared" si="1"/>
        <v/>
      </c>
    </row>
    <row r="41" spans="1:6" ht="13.5" customHeight="1" thickTop="1" thickBot="1" x14ac:dyDescent="0.35"/>
    <row r="42" spans="1:6" ht="25.5" customHeight="1" thickTop="1" x14ac:dyDescent="0.45">
      <c r="A42" s="208" t="s">
        <v>76</v>
      </c>
      <c r="B42" s="209"/>
      <c r="C42" s="209"/>
      <c r="D42" s="209"/>
      <c r="E42" s="209"/>
      <c r="F42" s="210"/>
    </row>
    <row r="43" spans="1:6" ht="17.399999999999999" x14ac:dyDescent="0.3">
      <c r="A43" s="193" t="s">
        <v>77</v>
      </c>
      <c r="B43" s="194"/>
      <c r="C43" s="34" t="s">
        <v>260</v>
      </c>
      <c r="D43" s="194" t="s">
        <v>261</v>
      </c>
      <c r="E43" s="194"/>
      <c r="F43" s="35" t="s">
        <v>260</v>
      </c>
    </row>
    <row r="44" spans="1:6" ht="15.6" x14ac:dyDescent="0.3">
      <c r="A44" s="206" t="s">
        <v>78</v>
      </c>
      <c r="B44" s="207"/>
      <c r="C44" s="38">
        <f>SUM(C45:C49)</f>
        <v>0</v>
      </c>
      <c r="D44" s="196" t="s">
        <v>79</v>
      </c>
      <c r="E44" s="196"/>
      <c r="F44" s="43">
        <f>SUM(F45:F49)</f>
        <v>0</v>
      </c>
    </row>
    <row r="45" spans="1:6" ht="15" x14ac:dyDescent="0.3">
      <c r="A45" s="200" t="s">
        <v>80</v>
      </c>
      <c r="B45" s="197"/>
      <c r="C45" s="36"/>
      <c r="D45" s="197" t="s">
        <v>81</v>
      </c>
      <c r="E45" s="197"/>
      <c r="F45" s="37"/>
    </row>
    <row r="46" spans="1:6" ht="15" x14ac:dyDescent="0.3">
      <c r="A46" s="200" t="s">
        <v>82</v>
      </c>
      <c r="B46" s="197"/>
      <c r="C46" s="36"/>
      <c r="D46" s="197" t="s">
        <v>83</v>
      </c>
      <c r="E46" s="197"/>
      <c r="F46" s="37"/>
    </row>
    <row r="47" spans="1:6" ht="15" x14ac:dyDescent="0.3">
      <c r="A47" s="200" t="s">
        <v>84</v>
      </c>
      <c r="B47" s="197"/>
      <c r="C47" s="36"/>
      <c r="D47" s="197" t="s">
        <v>85</v>
      </c>
      <c r="E47" s="197"/>
      <c r="F47" s="37"/>
    </row>
    <row r="48" spans="1:6" ht="15.6" x14ac:dyDescent="0.3">
      <c r="A48" s="200" t="s">
        <v>86</v>
      </c>
      <c r="B48" s="197"/>
      <c r="C48" s="36"/>
      <c r="D48" s="196"/>
      <c r="E48" s="196"/>
      <c r="F48" s="37"/>
    </row>
    <row r="49" spans="1:6" ht="15" x14ac:dyDescent="0.3">
      <c r="A49" s="200" t="s">
        <v>87</v>
      </c>
      <c r="B49" s="197"/>
      <c r="C49" s="36"/>
      <c r="D49" s="197"/>
      <c r="E49" s="197"/>
      <c r="F49" s="37"/>
    </row>
    <row r="50" spans="1:6" ht="15.6" x14ac:dyDescent="0.3">
      <c r="A50" s="199" t="s">
        <v>88</v>
      </c>
      <c r="B50" s="196"/>
      <c r="C50" s="38">
        <f>SUM(C51:C56)</f>
        <v>0</v>
      </c>
      <c r="D50" s="196" t="s">
        <v>277</v>
      </c>
      <c r="E50" s="196"/>
      <c r="F50" s="43">
        <f>SUM(F51:F68)</f>
        <v>0</v>
      </c>
    </row>
    <row r="51" spans="1:6" ht="15" x14ac:dyDescent="0.3">
      <c r="A51" s="200" t="s">
        <v>89</v>
      </c>
      <c r="B51" s="197"/>
      <c r="C51" s="36"/>
      <c r="D51" s="197" t="s">
        <v>90</v>
      </c>
      <c r="E51" s="197"/>
      <c r="F51" s="37"/>
    </row>
    <row r="52" spans="1:6" ht="15" x14ac:dyDescent="0.3">
      <c r="A52" s="200" t="s">
        <v>91</v>
      </c>
      <c r="B52" s="197"/>
      <c r="C52" s="36"/>
      <c r="D52" s="197" t="s">
        <v>92</v>
      </c>
      <c r="E52" s="197"/>
      <c r="F52" s="37"/>
    </row>
    <row r="53" spans="1:6" ht="15" x14ac:dyDescent="0.3">
      <c r="A53" s="200" t="s">
        <v>93</v>
      </c>
      <c r="B53" s="197"/>
      <c r="C53" s="36"/>
      <c r="D53" s="197" t="s">
        <v>94</v>
      </c>
      <c r="E53" s="197"/>
      <c r="F53" s="37"/>
    </row>
    <row r="54" spans="1:6" ht="15.6" x14ac:dyDescent="0.3">
      <c r="A54" s="200" t="s">
        <v>95</v>
      </c>
      <c r="B54" s="197"/>
      <c r="C54" s="36"/>
      <c r="D54" s="198" t="s">
        <v>96</v>
      </c>
      <c r="E54" s="198"/>
      <c r="F54" s="37"/>
    </row>
    <row r="55" spans="1:6" ht="15" x14ac:dyDescent="0.3">
      <c r="A55" s="200" t="s">
        <v>97</v>
      </c>
      <c r="B55" s="197"/>
      <c r="C55" s="36"/>
      <c r="D55" s="197" t="s">
        <v>92</v>
      </c>
      <c r="E55" s="197"/>
      <c r="F55" s="37"/>
    </row>
    <row r="56" spans="1:6" ht="15" x14ac:dyDescent="0.3">
      <c r="A56" s="200" t="s">
        <v>98</v>
      </c>
      <c r="B56" s="197"/>
      <c r="C56" s="36"/>
      <c r="D56" s="197" t="s">
        <v>99</v>
      </c>
      <c r="E56" s="197"/>
      <c r="F56" s="37"/>
    </row>
    <row r="57" spans="1:6" ht="15.6" x14ac:dyDescent="0.3">
      <c r="A57" s="199" t="s">
        <v>100</v>
      </c>
      <c r="B57" s="196"/>
      <c r="C57" s="38">
        <f>SUM(C58:C62)</f>
        <v>0</v>
      </c>
      <c r="D57" s="197" t="s">
        <v>92</v>
      </c>
      <c r="E57" s="197"/>
      <c r="F57" s="37"/>
    </row>
    <row r="58" spans="1:6" ht="15" x14ac:dyDescent="0.3">
      <c r="A58" s="200" t="s">
        <v>101</v>
      </c>
      <c r="B58" s="197"/>
      <c r="C58" s="36"/>
      <c r="D58" s="197" t="s">
        <v>102</v>
      </c>
      <c r="E58" s="197"/>
      <c r="F58" s="37"/>
    </row>
    <row r="59" spans="1:6" ht="15" x14ac:dyDescent="0.3">
      <c r="A59" s="200" t="s">
        <v>103</v>
      </c>
      <c r="B59" s="197"/>
      <c r="C59" s="36"/>
      <c r="D59" s="197" t="s">
        <v>92</v>
      </c>
      <c r="E59" s="197"/>
      <c r="F59" s="37"/>
    </row>
    <row r="60" spans="1:6" ht="15" x14ac:dyDescent="0.3">
      <c r="A60" s="200" t="s">
        <v>104</v>
      </c>
      <c r="B60" s="197"/>
      <c r="C60" s="36"/>
      <c r="D60" s="197" t="s">
        <v>92</v>
      </c>
      <c r="E60" s="197"/>
      <c r="F60" s="37"/>
    </row>
    <row r="61" spans="1:6" ht="15" x14ac:dyDescent="0.3">
      <c r="A61" s="200" t="s">
        <v>105</v>
      </c>
      <c r="B61" s="197"/>
      <c r="C61" s="36"/>
      <c r="D61" s="197" t="s">
        <v>106</v>
      </c>
      <c r="E61" s="197"/>
      <c r="F61" s="37"/>
    </row>
    <row r="62" spans="1:6" ht="15" x14ac:dyDescent="0.3">
      <c r="A62" s="200" t="s">
        <v>107</v>
      </c>
      <c r="B62" s="197"/>
      <c r="C62" s="36"/>
      <c r="D62" s="197" t="s">
        <v>92</v>
      </c>
      <c r="E62" s="197"/>
      <c r="F62" s="37"/>
    </row>
    <row r="63" spans="1:6" ht="15.6" x14ac:dyDescent="0.3">
      <c r="A63" s="199" t="s">
        <v>108</v>
      </c>
      <c r="B63" s="196"/>
      <c r="C63" s="38">
        <f>SUM(C64:C65)</f>
        <v>0</v>
      </c>
      <c r="D63" s="197" t="s">
        <v>92</v>
      </c>
      <c r="E63" s="197"/>
      <c r="F63" s="37"/>
    </row>
    <row r="64" spans="1:6" ht="15" x14ac:dyDescent="0.3">
      <c r="A64" s="200" t="s">
        <v>109</v>
      </c>
      <c r="B64" s="197"/>
      <c r="C64" s="36"/>
      <c r="D64" s="197" t="s">
        <v>110</v>
      </c>
      <c r="E64" s="197"/>
      <c r="F64" s="37"/>
    </row>
    <row r="65" spans="1:6" ht="15" x14ac:dyDescent="0.3">
      <c r="A65" s="200" t="s">
        <v>111</v>
      </c>
      <c r="B65" s="197"/>
      <c r="C65" s="36"/>
      <c r="D65" s="197" t="s">
        <v>112</v>
      </c>
      <c r="E65" s="197"/>
      <c r="F65" s="37"/>
    </row>
    <row r="66" spans="1:6" ht="15.6" x14ac:dyDescent="0.3">
      <c r="A66" s="199" t="s">
        <v>271</v>
      </c>
      <c r="B66" s="196"/>
      <c r="C66" s="38">
        <f>SUM(C67:C69)</f>
        <v>0</v>
      </c>
      <c r="D66" s="197" t="s">
        <v>113</v>
      </c>
      <c r="E66" s="197"/>
      <c r="F66" s="37"/>
    </row>
    <row r="67" spans="1:6" ht="15" x14ac:dyDescent="0.3">
      <c r="A67" s="200" t="s">
        <v>114</v>
      </c>
      <c r="B67" s="197"/>
      <c r="C67" s="36"/>
      <c r="D67" s="197" t="s">
        <v>92</v>
      </c>
      <c r="E67" s="197"/>
      <c r="F67" s="37"/>
    </row>
    <row r="68" spans="1:6" ht="15" x14ac:dyDescent="0.3">
      <c r="A68" s="200" t="s">
        <v>115</v>
      </c>
      <c r="B68" s="197"/>
      <c r="C68" s="36"/>
      <c r="D68" s="197"/>
      <c r="E68" s="197"/>
      <c r="F68" s="94"/>
    </row>
    <row r="69" spans="1:6" ht="33.75" customHeight="1" x14ac:dyDescent="0.3">
      <c r="A69" s="200" t="s">
        <v>117</v>
      </c>
      <c r="B69" s="197"/>
      <c r="C69" s="93"/>
      <c r="D69" s="196" t="s">
        <v>116</v>
      </c>
      <c r="E69" s="196"/>
      <c r="F69" s="92"/>
    </row>
    <row r="70" spans="1:6" ht="15.6" x14ac:dyDescent="0.3">
      <c r="A70" s="199" t="s">
        <v>272</v>
      </c>
      <c r="B70" s="196"/>
      <c r="C70" s="91"/>
      <c r="D70" s="196" t="s">
        <v>118</v>
      </c>
      <c r="E70" s="196"/>
      <c r="F70" s="92"/>
    </row>
    <row r="71" spans="1:6" ht="15.6" x14ac:dyDescent="0.3">
      <c r="A71" s="199" t="s">
        <v>273</v>
      </c>
      <c r="B71" s="196"/>
      <c r="C71" s="91"/>
      <c r="D71" s="196" t="s">
        <v>119</v>
      </c>
      <c r="E71" s="196"/>
      <c r="F71" s="92"/>
    </row>
    <row r="72" spans="1:6" ht="15.6" x14ac:dyDescent="0.3">
      <c r="A72" s="199" t="s">
        <v>276</v>
      </c>
      <c r="B72" s="196"/>
      <c r="C72" s="91"/>
      <c r="D72" s="196" t="s">
        <v>278</v>
      </c>
      <c r="E72" s="196"/>
      <c r="F72" s="92"/>
    </row>
    <row r="73" spans="1:6" ht="15.6" x14ac:dyDescent="0.3">
      <c r="A73" s="199" t="s">
        <v>274</v>
      </c>
      <c r="B73" s="196"/>
      <c r="C73" s="91"/>
      <c r="D73" s="196" t="s">
        <v>120</v>
      </c>
      <c r="E73" s="196"/>
      <c r="F73" s="94"/>
    </row>
    <row r="74" spans="1:6" ht="15.6" x14ac:dyDescent="0.3">
      <c r="A74" s="202" t="s">
        <v>121</v>
      </c>
      <c r="B74" s="195"/>
      <c r="C74" s="39">
        <f>SUM(C44+C50+C57+C63+C66+C70+C71+C72+C73)</f>
        <v>0</v>
      </c>
      <c r="D74" s="195" t="s">
        <v>122</v>
      </c>
      <c r="E74" s="195"/>
      <c r="F74" s="41">
        <f>SUM(F44+F50+F69+F70+F71+F72+F73)</f>
        <v>0</v>
      </c>
    </row>
    <row r="75" spans="1:6" ht="15.6" x14ac:dyDescent="0.3">
      <c r="A75" s="199" t="s">
        <v>275</v>
      </c>
      <c r="B75" s="196"/>
      <c r="C75" s="38">
        <f>SUM(C76:C78)</f>
        <v>0</v>
      </c>
      <c r="D75" s="196" t="s">
        <v>123</v>
      </c>
      <c r="E75" s="196"/>
      <c r="F75" s="43">
        <f>SUM(F76:F78)</f>
        <v>0</v>
      </c>
    </row>
    <row r="76" spans="1:6" ht="15" x14ac:dyDescent="0.3">
      <c r="A76" s="200" t="s">
        <v>124</v>
      </c>
      <c r="B76" s="197"/>
      <c r="C76" s="36"/>
      <c r="D76" s="197" t="s">
        <v>125</v>
      </c>
      <c r="E76" s="197"/>
      <c r="F76" s="37"/>
    </row>
    <row r="77" spans="1:6" ht="15" x14ac:dyDescent="0.3">
      <c r="A77" s="200" t="s">
        <v>126</v>
      </c>
      <c r="B77" s="197"/>
      <c r="C77" s="36"/>
      <c r="D77" s="197" t="s">
        <v>127</v>
      </c>
      <c r="E77" s="197"/>
      <c r="F77" s="37"/>
    </row>
    <row r="78" spans="1:6" ht="15" x14ac:dyDescent="0.3">
      <c r="A78" s="200" t="s">
        <v>128</v>
      </c>
      <c r="B78" s="197"/>
      <c r="C78" s="36"/>
      <c r="D78" s="197" t="s">
        <v>129</v>
      </c>
      <c r="E78" s="197"/>
      <c r="F78" s="37"/>
    </row>
    <row r="79" spans="1:6" ht="16.2" thickBot="1" x14ac:dyDescent="0.35">
      <c r="A79" s="201" t="s">
        <v>130</v>
      </c>
      <c r="B79" s="192"/>
      <c r="C79" s="40">
        <f>SUM(C74+C75)</f>
        <v>0</v>
      </c>
      <c r="D79" s="192" t="s">
        <v>131</v>
      </c>
      <c r="E79" s="192"/>
      <c r="F79" s="42">
        <f>SUM(F74+F75)</f>
        <v>0</v>
      </c>
    </row>
    <row r="80" spans="1:6" ht="13.5" customHeight="1" thickTop="1" x14ac:dyDescent="0.3"/>
  </sheetData>
  <sheetProtection algorithmName="SHA-512" hashValue="QbMeCIPa1FdomK8bRXVrGVS0B430Hz9Pr9XY9+Q9H7u8ESQoUZOAXdiN6pEOuIw01uWaa7JwjQHNfhUSKTKcYw==" saltValue="HH6jUpjr017rZ3wa/mSgDw==" spinCount="100000" sheet="1" objects="1" scenarios="1" formatCells="0" formatColumns="0" formatRows="0" insertColumns="0" insertRows="0" selectLockedCells="1"/>
  <mergeCells count="115">
    <mergeCell ref="D11:F11"/>
    <mergeCell ref="D12:F12"/>
    <mergeCell ref="D13:F13"/>
    <mergeCell ref="D14:F14"/>
    <mergeCell ref="D15:F15"/>
    <mergeCell ref="D16:F16"/>
    <mergeCell ref="D17:F17"/>
    <mergeCell ref="D23:F23"/>
    <mergeCell ref="D24:F24"/>
    <mergeCell ref="D18:F18"/>
    <mergeCell ref="D19:F19"/>
    <mergeCell ref="D20:F20"/>
    <mergeCell ref="D21:F21"/>
    <mergeCell ref="D22:F22"/>
    <mergeCell ref="A54:B54"/>
    <mergeCell ref="A42:F42"/>
    <mergeCell ref="A1:F1"/>
    <mergeCell ref="A26:F26"/>
    <mergeCell ref="A39:B39"/>
    <mergeCell ref="A40:B40"/>
    <mergeCell ref="A38:B38"/>
    <mergeCell ref="A29:A37"/>
    <mergeCell ref="A2:A20"/>
    <mergeCell ref="B23:B24"/>
    <mergeCell ref="B8:B10"/>
    <mergeCell ref="B21:C21"/>
    <mergeCell ref="B22:C22"/>
    <mergeCell ref="A21:A24"/>
    <mergeCell ref="B2:B6"/>
    <mergeCell ref="D2:F2"/>
    <mergeCell ref="D3:F3"/>
    <mergeCell ref="D4:F4"/>
    <mergeCell ref="D5:F5"/>
    <mergeCell ref="D6:F6"/>
    <mergeCell ref="D7:F7"/>
    <mergeCell ref="D8:F8"/>
    <mergeCell ref="D9:F9"/>
    <mergeCell ref="D10:F10"/>
    <mergeCell ref="B7:C7"/>
    <mergeCell ref="B11:B14"/>
    <mergeCell ref="B15:B20"/>
    <mergeCell ref="A28:B28"/>
    <mergeCell ref="A44:B44"/>
    <mergeCell ref="A45:B45"/>
    <mergeCell ref="A46:B46"/>
    <mergeCell ref="A47:B47"/>
    <mergeCell ref="A48:B48"/>
    <mergeCell ref="A79:B79"/>
    <mergeCell ref="A70:B70"/>
    <mergeCell ref="A71:B71"/>
    <mergeCell ref="A72:B72"/>
    <mergeCell ref="A73:B73"/>
    <mergeCell ref="A74:B74"/>
    <mergeCell ref="A65:B65"/>
    <mergeCell ref="A66:B66"/>
    <mergeCell ref="A67:B67"/>
    <mergeCell ref="A68:B68"/>
    <mergeCell ref="A69:B69"/>
    <mergeCell ref="D44:E44"/>
    <mergeCell ref="D45:E45"/>
    <mergeCell ref="D46:E46"/>
    <mergeCell ref="D47:E47"/>
    <mergeCell ref="D48:E48"/>
    <mergeCell ref="A75:B75"/>
    <mergeCell ref="A76:B76"/>
    <mergeCell ref="A77:B77"/>
    <mergeCell ref="A78:B78"/>
    <mergeCell ref="A60:B60"/>
    <mergeCell ref="A61:B61"/>
    <mergeCell ref="A62:B62"/>
    <mergeCell ref="A63:B63"/>
    <mergeCell ref="A64:B64"/>
    <mergeCell ref="A55:B55"/>
    <mergeCell ref="A56:B56"/>
    <mergeCell ref="A57:B57"/>
    <mergeCell ref="A58:B58"/>
    <mergeCell ref="A59:B59"/>
    <mergeCell ref="A49:B49"/>
    <mergeCell ref="A50:B50"/>
    <mergeCell ref="A51:B51"/>
    <mergeCell ref="A52:B52"/>
    <mergeCell ref="A53:B53"/>
    <mergeCell ref="D55:E55"/>
    <mergeCell ref="D56:E56"/>
    <mergeCell ref="D57:E57"/>
    <mergeCell ref="D58:E58"/>
    <mergeCell ref="D49:E49"/>
    <mergeCell ref="D51:E51"/>
    <mergeCell ref="D52:E52"/>
    <mergeCell ref="D50:E50"/>
    <mergeCell ref="D53:E53"/>
    <mergeCell ref="D79:E79"/>
    <mergeCell ref="A43:B43"/>
    <mergeCell ref="D43:E43"/>
    <mergeCell ref="D74:E74"/>
    <mergeCell ref="D75:E75"/>
    <mergeCell ref="D76:E76"/>
    <mergeCell ref="D77:E77"/>
    <mergeCell ref="D78:E78"/>
    <mergeCell ref="D69:E69"/>
    <mergeCell ref="D70:E70"/>
    <mergeCell ref="D71:E71"/>
    <mergeCell ref="D72:E72"/>
    <mergeCell ref="D73:E73"/>
    <mergeCell ref="D64:E64"/>
    <mergeCell ref="D65:E65"/>
    <mergeCell ref="D66:E66"/>
    <mergeCell ref="D67:E67"/>
    <mergeCell ref="D68:E68"/>
    <mergeCell ref="D59:E59"/>
    <mergeCell ref="D60:E60"/>
    <mergeCell ref="D61:E61"/>
    <mergeCell ref="D62:E62"/>
    <mergeCell ref="D63:E63"/>
    <mergeCell ref="D54:E54"/>
  </mergeCells>
  <dataValidations count="8">
    <dataValidation type="decimal" allowBlank="1" showInputMessage="1" showErrorMessage="1" sqref="C28:E39">
      <formula1>-1.11111111111111E+38</formula1>
      <formula2>1.11111111111111E+37</formula2>
    </dataValidation>
    <dataValidation type="decimal" allowBlank="1" showInputMessage="1" showErrorMessage="1" sqref="C45:C49 C51:C56 C58:C62 C64:C65 C67:C73 C76:C78 F76:F78 F45:F49 F51:F73">
      <formula1>-1.11111111111111E+31</formula1>
      <formula2>1.11111111111111E+32</formula2>
    </dataValidation>
    <dataValidation type="list" allowBlank="1" showInputMessage="1" showErrorMessage="1" prompt="Merci de choisir dans la liste la typologie de votre structure._x000a__x000a_Pour voir la liste ? Cliquez sur le bouton à droite de la cellule." sqref="D4:F4">
      <formula1>"Association loi 1901 , Association autre , Entreprise , CCAS établissement public collectivité territoriale , Autre à préciser "</formula1>
    </dataValidation>
    <dataValidation type="list" allowBlank="1" showInputMessage="1" showErrorMessage="1" prompt="Merci de préciser la nature de votre ESMS._x000a__x000a_Pour voir la liste ? Cliquez sur le bouton à droite de la cellule" sqref="D5:F5">
      <formula1>"RESIDENCE AUTONOMIE, CLIC, SAAD SPASAD , EHPAD  , AUTRE A PRECISER "</formula1>
    </dataValidation>
    <dataValidation type="list" allowBlank="1" showInputMessage="1" showErrorMessage="1" prompt="Merci de saisir dans la liste la civilité de la personne._x000a__x000a_Pour voir la liste ? Cliquez sur le bouton à droite de la cellule." sqref="D12:F12">
      <formula1>"Monsieur, Madame"</formula1>
    </dataValidation>
    <dataValidation type="list" allowBlank="1" showInputMessage="1" showErrorMessage="1" prompt="Merci de saisir dans la liste la civilité de la personne._x000a__x000a_Pour voir la liste ? Cliquez sur le bouton à droite de la cellule." sqref="D15:F15">
      <formula1>"Monsieur , Madame ,"</formula1>
    </dataValidation>
    <dataValidation type="whole" errorStyle="warning" allowBlank="1" showInputMessage="1" showErrorMessage="1" error="Vous ne pouvez saisir que des nombres entiers." prompt="Vous ne pouvez saisir que des nombres entiers." sqref="D21:F22 D24:F24">
      <formula1>0</formula1>
      <formula2>10000</formula2>
    </dataValidation>
    <dataValidation type="decimal" errorStyle="warning" allowBlank="1" showInputMessage="1" showErrorMessage="1" error="Les données saisies doivent l'être sous un format de nombre décimal. Merci." prompt="Vous pouvez saisir des décimales" sqref="D23:F23">
      <formula1>0</formula1>
      <formula2>10000</formula2>
    </dataValidation>
  </dataValidations>
  <printOptions horizontalCentered="1" verticalCentered="1"/>
  <pageMargins left="0.31496062992125984" right="0.31496062992125984" top="0.35433070866141736" bottom="0.35433070866141736" header="0.11811023622047245" footer="0.31496062992125984"/>
  <pageSetup paperSize="9" scale="44" orientation="portrait" verticalDpi="0" r:id="rId1"/>
  <headerFooter>
    <oddHeader>&amp;LConférence des Financeurs de la Prévention de la Perte d'Autonomie - Département du Vaucluse
APPEL A INITIATIVES - Année 2020</oddHeader>
    <oddFooter>&amp;RPages : &amp;P/&amp;N</oddFooter>
  </headerFooter>
  <rowBreaks count="1" manualBreakCount="1">
    <brk id="40" max="5" man="1"/>
  </rowBreaks>
  <ignoredErrors>
    <ignoredError sqref="C7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B154"/>
  <sheetViews>
    <sheetView topLeftCell="B1" zoomScaleNormal="100" workbookViewId="0">
      <selection activeCell="B11" sqref="B11:H11"/>
    </sheetView>
  </sheetViews>
  <sheetFormatPr baseColWidth="10" defaultColWidth="11.44140625" defaultRowHeight="36.75" customHeight="1" x14ac:dyDescent="0.25"/>
  <cols>
    <col min="1" max="1" width="34.6640625" style="67" customWidth="1"/>
    <col min="2" max="2" width="15" style="57" bestFit="1" customWidth="1"/>
    <col min="3" max="6" width="19" style="57" customWidth="1"/>
    <col min="7" max="8" width="19" style="55" customWidth="1"/>
    <col min="9" max="9" width="11.44140625" style="120"/>
    <col min="10" max="10" width="11.44140625" style="85"/>
    <col min="11" max="11" width="27.6640625" style="125" bestFit="1" customWidth="1"/>
    <col min="12" max="13" width="7.6640625" style="125" bestFit="1" customWidth="1"/>
    <col min="14" max="23" width="10.109375" style="125" customWidth="1"/>
    <col min="24" max="24" width="13.44140625" style="125" customWidth="1"/>
    <col min="25" max="25" width="102.5546875" style="125" bestFit="1" customWidth="1"/>
    <col min="26" max="27" width="11.44140625" style="125"/>
    <col min="28" max="28" width="11.44140625" style="126"/>
    <col min="29" max="32" width="26.44140625" style="126" customWidth="1"/>
    <col min="33" max="38" width="9.5546875" style="126" customWidth="1"/>
    <col min="39" max="56" width="11.44140625" style="126"/>
    <col min="57" max="58" width="11.44140625" style="86"/>
    <col min="59" max="78" width="11.44140625" style="85"/>
    <col min="79" max="80" width="11.44140625" style="87"/>
    <col min="81" max="16384" width="11.44140625" style="55"/>
  </cols>
  <sheetData>
    <row r="1" spans="1:46" ht="16.2" thickTop="1" x14ac:dyDescent="0.25">
      <c r="A1" s="252" t="str">
        <f ca="1">MID(CELL("filename",A1),FIND("]",CELL("filename",A1))+1,32)</f>
        <v>Projet 1</v>
      </c>
      <c r="B1" s="253"/>
      <c r="C1" s="253"/>
      <c r="D1" s="253"/>
      <c r="E1" s="253"/>
      <c r="F1" s="253"/>
      <c r="G1" s="253"/>
      <c r="H1" s="254"/>
      <c r="K1" s="125" t="s">
        <v>357</v>
      </c>
      <c r="L1" s="125" t="s">
        <v>358</v>
      </c>
      <c r="M1" s="125" t="s">
        <v>18</v>
      </c>
      <c r="N1" s="125" t="s">
        <v>359</v>
      </c>
      <c r="O1" s="125" t="s">
        <v>360</v>
      </c>
      <c r="P1" s="125" t="s">
        <v>361</v>
      </c>
      <c r="Q1" s="125" t="s">
        <v>362</v>
      </c>
      <c r="R1" s="125" t="s">
        <v>363</v>
      </c>
      <c r="S1" s="125" t="s">
        <v>364</v>
      </c>
      <c r="U1" s="125" t="s">
        <v>349</v>
      </c>
      <c r="V1" s="125" t="s">
        <v>365</v>
      </c>
      <c r="X1" s="125" t="s">
        <v>354</v>
      </c>
      <c r="Y1" s="125" t="s">
        <v>366</v>
      </c>
      <c r="AB1" s="126" t="s">
        <v>4</v>
      </c>
      <c r="AC1" s="126" t="s">
        <v>153</v>
      </c>
      <c r="AD1" s="126" t="s">
        <v>238</v>
      </c>
      <c r="AE1" s="126" t="s">
        <v>160</v>
      </c>
      <c r="AF1" s="126" t="s">
        <v>161</v>
      </c>
      <c r="AI1" s="127" t="s">
        <v>338</v>
      </c>
      <c r="AJ1" s="127" t="s">
        <v>339</v>
      </c>
      <c r="AK1" s="127" t="s">
        <v>340</v>
      </c>
      <c r="AL1" s="127" t="s">
        <v>341</v>
      </c>
      <c r="AM1" s="127" t="s">
        <v>342</v>
      </c>
      <c r="AO1" s="126" t="s">
        <v>326</v>
      </c>
      <c r="AP1" s="126" t="s">
        <v>327</v>
      </c>
      <c r="AQ1" s="126" t="s">
        <v>328</v>
      </c>
      <c r="AR1" s="126" t="s">
        <v>329</v>
      </c>
      <c r="AS1" s="126" t="s">
        <v>330</v>
      </c>
      <c r="AT1" s="126" t="s">
        <v>331</v>
      </c>
    </row>
    <row r="2" spans="1:46" ht="36.75" customHeight="1" x14ac:dyDescent="0.25">
      <c r="A2" s="52" t="s">
        <v>191</v>
      </c>
      <c r="B2" s="174" t="str">
        <f>IF(GENERALITES!D2="","",GENERALITES!D2)</f>
        <v/>
      </c>
      <c r="C2" s="174"/>
      <c r="D2" s="174"/>
      <c r="E2" s="174"/>
      <c r="F2" s="174"/>
      <c r="G2" s="174"/>
      <c r="H2" s="255"/>
      <c r="K2" s="125" t="s">
        <v>367</v>
      </c>
      <c r="L2" s="128">
        <v>84007</v>
      </c>
      <c r="M2" s="128" t="s">
        <v>368</v>
      </c>
      <c r="N2" s="128" t="s">
        <v>369</v>
      </c>
      <c r="O2" s="125" t="s">
        <v>367</v>
      </c>
      <c r="P2" s="128" t="s">
        <v>370</v>
      </c>
      <c r="Q2" s="128">
        <v>64.91</v>
      </c>
      <c r="R2" s="128" t="s">
        <v>371</v>
      </c>
      <c r="S2" s="129">
        <v>1416</v>
      </c>
      <c r="U2" s="125" t="s">
        <v>372</v>
      </c>
      <c r="V2" s="125" t="s">
        <v>373</v>
      </c>
      <c r="W2" s="125">
        <v>1</v>
      </c>
      <c r="X2" s="125" t="s">
        <v>374</v>
      </c>
      <c r="Y2" s="125" t="s">
        <v>375</v>
      </c>
      <c r="Z2" s="125" t="s">
        <v>376</v>
      </c>
      <c r="AB2" s="126" t="s">
        <v>188</v>
      </c>
      <c r="AC2" s="126" t="s">
        <v>146</v>
      </c>
      <c r="AD2" s="126" t="s">
        <v>245</v>
      </c>
      <c r="AE2" s="126" t="s">
        <v>154</v>
      </c>
      <c r="AF2" s="126" t="s">
        <v>155</v>
      </c>
      <c r="AI2" s="126" t="s">
        <v>146</v>
      </c>
      <c r="AJ2" s="126" t="s">
        <v>343</v>
      </c>
      <c r="AK2" s="126" t="s">
        <v>155</v>
      </c>
      <c r="AL2" s="126" t="s">
        <v>245</v>
      </c>
      <c r="AM2" s="126" t="s">
        <v>239</v>
      </c>
      <c r="AO2" s="130" t="s">
        <v>332</v>
      </c>
      <c r="AP2" s="130" t="s">
        <v>333</v>
      </c>
      <c r="AQ2" s="130" t="s">
        <v>334</v>
      </c>
      <c r="AR2" s="130" t="s">
        <v>335</v>
      </c>
      <c r="AS2" s="130" t="s">
        <v>336</v>
      </c>
      <c r="AT2" s="130" t="s">
        <v>337</v>
      </c>
    </row>
    <row r="3" spans="1:46" ht="36.75" customHeight="1" thickBot="1" x14ac:dyDescent="0.3">
      <c r="A3" s="53" t="s">
        <v>189</v>
      </c>
      <c r="B3" s="256"/>
      <c r="C3" s="256"/>
      <c r="D3" s="256"/>
      <c r="E3" s="256"/>
      <c r="F3" s="256"/>
      <c r="G3" s="256"/>
      <c r="H3" s="257"/>
      <c r="K3" s="125" t="s">
        <v>377</v>
      </c>
      <c r="L3" s="128">
        <v>84007</v>
      </c>
      <c r="M3" s="128" t="s">
        <v>368</v>
      </c>
      <c r="N3" s="128" t="s">
        <v>369</v>
      </c>
      <c r="O3" s="125" t="s">
        <v>377</v>
      </c>
      <c r="P3" s="128" t="s">
        <v>370</v>
      </c>
      <c r="Q3" s="128">
        <v>64.91</v>
      </c>
      <c r="R3" s="128" t="s">
        <v>371</v>
      </c>
      <c r="S3" s="129">
        <v>1416</v>
      </c>
      <c r="U3" s="125" t="s">
        <v>378</v>
      </c>
      <c r="V3" s="125" t="s">
        <v>379</v>
      </c>
      <c r="W3" s="125">
        <v>2</v>
      </c>
      <c r="X3" s="125" t="s">
        <v>380</v>
      </c>
      <c r="Y3" s="125" t="s">
        <v>381</v>
      </c>
      <c r="Z3" s="125" t="s">
        <v>382</v>
      </c>
      <c r="AC3" s="126" t="s">
        <v>147</v>
      </c>
      <c r="AD3" s="126" t="s">
        <v>246</v>
      </c>
      <c r="AF3" s="126" t="s">
        <v>156</v>
      </c>
      <c r="AI3" s="126" t="s">
        <v>147</v>
      </c>
      <c r="AK3" s="126" t="s">
        <v>156</v>
      </c>
      <c r="AL3" s="126" t="s">
        <v>246</v>
      </c>
      <c r="AM3" s="126" t="s">
        <v>240</v>
      </c>
      <c r="AO3" s="131" t="s">
        <v>285</v>
      </c>
      <c r="AP3" s="131" t="s">
        <v>295</v>
      </c>
      <c r="AQ3" s="131" t="s">
        <v>300</v>
      </c>
      <c r="AR3" s="131" t="s">
        <v>305</v>
      </c>
      <c r="AS3" s="131" t="s">
        <v>312</v>
      </c>
      <c r="AT3" s="131" t="s">
        <v>315</v>
      </c>
    </row>
    <row r="4" spans="1:46" ht="12.6" customHeight="1" thickTop="1" thickBot="1" x14ac:dyDescent="0.3">
      <c r="A4" s="66"/>
      <c r="B4" s="54"/>
      <c r="C4" s="54"/>
      <c r="D4" s="54"/>
      <c r="E4" s="54"/>
      <c r="F4" s="54"/>
      <c r="K4" s="125" t="s">
        <v>383</v>
      </c>
      <c r="L4" s="128">
        <v>84007</v>
      </c>
      <c r="M4" s="128" t="s">
        <v>368</v>
      </c>
      <c r="N4" s="128" t="s">
        <v>369</v>
      </c>
      <c r="O4" s="125" t="s">
        <v>383</v>
      </c>
      <c r="P4" s="128" t="s">
        <v>370</v>
      </c>
      <c r="Q4" s="128">
        <v>64.91</v>
      </c>
      <c r="R4" s="128" t="s">
        <v>371</v>
      </c>
      <c r="S4" s="129">
        <v>1416</v>
      </c>
      <c r="U4" s="125" t="s">
        <v>384</v>
      </c>
      <c r="V4" s="125" t="s">
        <v>385</v>
      </c>
      <c r="W4" s="125">
        <v>3</v>
      </c>
      <c r="X4" s="125" t="s">
        <v>386</v>
      </c>
      <c r="Y4" s="125" t="s">
        <v>387</v>
      </c>
      <c r="Z4" s="125" t="s">
        <v>388</v>
      </c>
      <c r="AC4" s="126" t="s">
        <v>148</v>
      </c>
      <c r="AD4" s="126" t="s">
        <v>247</v>
      </c>
      <c r="AF4" s="126" t="s">
        <v>157</v>
      </c>
      <c r="AI4" s="126" t="s">
        <v>148</v>
      </c>
      <c r="AK4" s="126" t="s">
        <v>344</v>
      </c>
      <c r="AL4" s="126" t="s">
        <v>247</v>
      </c>
      <c r="AM4" s="126" t="s">
        <v>241</v>
      </c>
      <c r="AO4" s="131" t="s">
        <v>291</v>
      </c>
      <c r="AT4" s="131" t="s">
        <v>320</v>
      </c>
    </row>
    <row r="5" spans="1:46" ht="20.25" customHeight="1" thickTop="1" x14ac:dyDescent="0.25">
      <c r="A5" s="101" t="s">
        <v>56</v>
      </c>
      <c r="B5" s="250"/>
      <c r="C5" s="250"/>
      <c r="D5" s="250"/>
      <c r="E5" s="250"/>
      <c r="F5" s="250"/>
      <c r="G5" s="250"/>
      <c r="H5" s="251"/>
      <c r="K5" s="125" t="s">
        <v>389</v>
      </c>
      <c r="L5" s="125">
        <v>84001</v>
      </c>
      <c r="M5" s="125">
        <v>84210</v>
      </c>
      <c r="N5" s="125" t="s">
        <v>390</v>
      </c>
      <c r="O5" s="125" t="s">
        <v>391</v>
      </c>
      <c r="P5" s="125" t="s">
        <v>392</v>
      </c>
      <c r="Q5" s="125">
        <v>6.4</v>
      </c>
      <c r="R5" s="125" t="s">
        <v>393</v>
      </c>
      <c r="S5" s="125">
        <v>441</v>
      </c>
      <c r="U5" s="125" t="s">
        <v>394</v>
      </c>
      <c r="V5" s="125" t="s">
        <v>395</v>
      </c>
      <c r="W5" s="125">
        <v>4</v>
      </c>
      <c r="X5" s="125" t="s">
        <v>396</v>
      </c>
      <c r="Y5" s="125" t="s">
        <v>397</v>
      </c>
      <c r="AC5" s="126" t="s">
        <v>149</v>
      </c>
      <c r="AD5" s="126" t="s">
        <v>248</v>
      </c>
      <c r="AF5" s="126" t="s">
        <v>158</v>
      </c>
      <c r="AI5" s="126" t="s">
        <v>149</v>
      </c>
      <c r="AK5" s="126" t="s">
        <v>345</v>
      </c>
      <c r="AL5" s="126" t="s">
        <v>248</v>
      </c>
      <c r="AM5" s="126" t="s">
        <v>242</v>
      </c>
    </row>
    <row r="6" spans="1:46" ht="26.4" x14ac:dyDescent="0.25">
      <c r="A6" s="52" t="s">
        <v>253</v>
      </c>
      <c r="B6" s="51" t="str">
        <f>IF(C6=AO2,"AXE_1",IF(C6=AP2,"AXE_2",IF(C6=AQ2,"AXE_3",IF(C6=AR2,"AXE_4",IF(C6=AS2,"AXE_5",IF(C6=AT2,"AXE_6",""))))))</f>
        <v/>
      </c>
      <c r="C6" s="262"/>
      <c r="D6" s="263"/>
      <c r="E6" s="263"/>
      <c r="F6" s="263"/>
      <c r="G6" s="263"/>
      <c r="H6" s="264"/>
      <c r="K6" s="125" t="s">
        <v>398</v>
      </c>
      <c r="L6" s="125">
        <v>84002</v>
      </c>
      <c r="M6" s="125">
        <v>84240</v>
      </c>
      <c r="N6" s="125" t="s">
        <v>399</v>
      </c>
      <c r="O6" s="125" t="s">
        <v>400</v>
      </c>
      <c r="P6" s="125" t="s">
        <v>401</v>
      </c>
      <c r="Q6" s="125">
        <v>17.63</v>
      </c>
      <c r="R6" s="125" t="s">
        <v>402</v>
      </c>
      <c r="S6" s="125">
        <v>58</v>
      </c>
      <c r="U6" s="125" t="s">
        <v>403</v>
      </c>
      <c r="V6" s="125" t="s">
        <v>404</v>
      </c>
      <c r="W6" s="125">
        <v>5</v>
      </c>
      <c r="X6" s="125" t="s">
        <v>405</v>
      </c>
      <c r="Y6" s="125" t="s">
        <v>406</v>
      </c>
      <c r="AC6" s="126" t="s">
        <v>150</v>
      </c>
      <c r="AD6" s="126" t="s">
        <v>249</v>
      </c>
      <c r="AI6" s="126" t="s">
        <v>150</v>
      </c>
      <c r="AL6" s="126" t="s">
        <v>249</v>
      </c>
      <c r="AM6" s="126" t="s">
        <v>243</v>
      </c>
    </row>
    <row r="7" spans="1:46" ht="26.4" x14ac:dyDescent="0.25">
      <c r="A7" s="52" t="s">
        <v>279</v>
      </c>
      <c r="B7" s="258"/>
      <c r="C7" s="258"/>
      <c r="D7" s="258"/>
      <c r="E7" s="258"/>
      <c r="F7" s="258"/>
      <c r="G7" s="258"/>
      <c r="H7" s="259"/>
      <c r="K7" s="125" t="s">
        <v>399</v>
      </c>
      <c r="L7" s="125">
        <v>84003</v>
      </c>
      <c r="M7" s="125">
        <v>84400</v>
      </c>
      <c r="N7" s="125" t="s">
        <v>399</v>
      </c>
      <c r="O7" s="125" t="s">
        <v>399</v>
      </c>
      <c r="P7" s="125" t="s">
        <v>407</v>
      </c>
      <c r="Q7" s="125">
        <v>44.57</v>
      </c>
      <c r="R7" s="125" t="s">
        <v>408</v>
      </c>
      <c r="S7" s="125">
        <v>256</v>
      </c>
      <c r="W7" s="125">
        <v>6</v>
      </c>
      <c r="X7" s="125" t="s">
        <v>409</v>
      </c>
      <c r="Y7" s="125" t="s">
        <v>410</v>
      </c>
      <c r="AC7" s="126" t="s">
        <v>151</v>
      </c>
      <c r="AD7" s="126" t="s">
        <v>250</v>
      </c>
      <c r="AI7" s="126" t="s">
        <v>151</v>
      </c>
      <c r="AL7" s="126" t="s">
        <v>250</v>
      </c>
      <c r="AM7" s="126" t="s">
        <v>244</v>
      </c>
    </row>
    <row r="8" spans="1:46" ht="13.2" x14ac:dyDescent="0.25">
      <c r="A8" s="52" t="s">
        <v>254</v>
      </c>
      <c r="B8" s="258"/>
      <c r="C8" s="258"/>
      <c r="D8" s="258"/>
      <c r="E8" s="258"/>
      <c r="F8" s="258"/>
      <c r="G8" s="258"/>
      <c r="H8" s="259"/>
      <c r="K8" s="125" t="s">
        <v>411</v>
      </c>
      <c r="L8" s="125">
        <v>84004</v>
      </c>
      <c r="M8" s="125">
        <v>84810</v>
      </c>
      <c r="N8" s="125" t="s">
        <v>390</v>
      </c>
      <c r="O8" s="125" t="s">
        <v>390</v>
      </c>
      <c r="P8" s="125" t="s">
        <v>412</v>
      </c>
      <c r="Q8" s="125">
        <v>15.7</v>
      </c>
      <c r="R8" s="125" t="s">
        <v>413</v>
      </c>
      <c r="S8" s="125">
        <v>361</v>
      </c>
      <c r="W8" s="125">
        <v>7</v>
      </c>
      <c r="AC8" s="126" t="s">
        <v>152</v>
      </c>
      <c r="AD8" s="126" t="s">
        <v>251</v>
      </c>
      <c r="AI8" s="126" t="s">
        <v>152</v>
      </c>
      <c r="AL8" s="126" t="s">
        <v>251</v>
      </c>
      <c r="AM8" s="126" t="s">
        <v>159</v>
      </c>
    </row>
    <row r="9" spans="1:46" ht="27" thickBot="1" x14ac:dyDescent="0.3">
      <c r="A9" s="53" t="s">
        <v>255</v>
      </c>
      <c r="B9" s="260"/>
      <c r="C9" s="260"/>
      <c r="D9" s="260"/>
      <c r="E9" s="260"/>
      <c r="F9" s="260"/>
      <c r="G9" s="260"/>
      <c r="H9" s="261"/>
      <c r="K9" s="125" t="s">
        <v>414</v>
      </c>
      <c r="L9" s="125">
        <v>84005</v>
      </c>
      <c r="M9" s="125">
        <v>84390</v>
      </c>
      <c r="N9" s="125" t="s">
        <v>390</v>
      </c>
      <c r="O9" s="125" t="s">
        <v>415</v>
      </c>
      <c r="P9" s="125" t="s">
        <v>416</v>
      </c>
      <c r="Q9" s="125">
        <v>28.9</v>
      </c>
      <c r="R9" s="125" t="s">
        <v>417</v>
      </c>
      <c r="S9" s="125">
        <v>7.1</v>
      </c>
      <c r="W9" s="125">
        <v>8</v>
      </c>
      <c r="AD9" s="126" t="s">
        <v>252</v>
      </c>
      <c r="AL9" s="126" t="s">
        <v>252</v>
      </c>
      <c r="AM9" s="132"/>
    </row>
    <row r="10" spans="1:46" ht="12.6" customHeight="1" thickTop="1" thickBot="1" x14ac:dyDescent="0.3">
      <c r="A10" s="66"/>
      <c r="B10" s="54"/>
      <c r="C10" s="54"/>
      <c r="D10" s="54"/>
      <c r="E10" s="54"/>
      <c r="F10" s="54"/>
      <c r="K10" s="125" t="s">
        <v>418</v>
      </c>
      <c r="L10" s="128">
        <v>84006</v>
      </c>
      <c r="M10" s="128">
        <v>84400</v>
      </c>
      <c r="N10" s="128" t="s">
        <v>399</v>
      </c>
      <c r="O10" s="125" t="s">
        <v>399</v>
      </c>
      <c r="P10" s="128" t="s">
        <v>407</v>
      </c>
      <c r="Q10" s="128">
        <v>7.5</v>
      </c>
      <c r="R10" s="128" t="s">
        <v>419</v>
      </c>
      <c r="S10" s="129">
        <v>9.5</v>
      </c>
      <c r="W10" s="125">
        <v>9</v>
      </c>
      <c r="AD10" s="126" t="s">
        <v>239</v>
      </c>
      <c r="AO10" s="131"/>
      <c r="AT10" s="131"/>
    </row>
    <row r="11" spans="1:46" ht="149.25" customHeight="1" thickTop="1" x14ac:dyDescent="0.25">
      <c r="A11" s="95" t="s">
        <v>267</v>
      </c>
      <c r="B11" s="249"/>
      <c r="C11" s="250"/>
      <c r="D11" s="250"/>
      <c r="E11" s="250"/>
      <c r="F11" s="250"/>
      <c r="G11" s="250"/>
      <c r="H11" s="251"/>
      <c r="K11" s="125" t="s">
        <v>420</v>
      </c>
      <c r="L11" s="125">
        <v>84012</v>
      </c>
      <c r="M11" s="125">
        <v>84190</v>
      </c>
      <c r="N11" s="125" t="s">
        <v>390</v>
      </c>
      <c r="O11" s="125" t="s">
        <v>391</v>
      </c>
      <c r="P11" s="125" t="s">
        <v>412</v>
      </c>
      <c r="Q11" s="125">
        <v>18.89</v>
      </c>
      <c r="R11" s="125" t="s">
        <v>421</v>
      </c>
      <c r="S11" s="125">
        <v>128</v>
      </c>
      <c r="W11" s="125">
        <v>10</v>
      </c>
      <c r="AD11" s="126" t="s">
        <v>240</v>
      </c>
    </row>
    <row r="12" spans="1:46" ht="149.25" customHeight="1" x14ac:dyDescent="0.25">
      <c r="A12" s="95" t="s">
        <v>27</v>
      </c>
      <c r="B12" s="269"/>
      <c r="C12" s="258"/>
      <c r="D12" s="258"/>
      <c r="E12" s="258"/>
      <c r="F12" s="258"/>
      <c r="G12" s="258"/>
      <c r="H12" s="259"/>
      <c r="K12" s="125" t="s">
        <v>422</v>
      </c>
      <c r="L12" s="125">
        <v>84013</v>
      </c>
      <c r="M12" s="125">
        <v>84220</v>
      </c>
      <c r="N12" s="125" t="s">
        <v>399</v>
      </c>
      <c r="O12" s="125" t="s">
        <v>399</v>
      </c>
      <c r="P12" s="125" t="s">
        <v>423</v>
      </c>
      <c r="Q12" s="125">
        <v>2.59</v>
      </c>
      <c r="R12" s="125" t="s">
        <v>424</v>
      </c>
      <c r="S12" s="125">
        <v>98</v>
      </c>
      <c r="AD12" s="126" t="s">
        <v>241</v>
      </c>
    </row>
    <row r="13" spans="1:46" ht="93.75" customHeight="1" x14ac:dyDescent="0.25">
      <c r="A13" s="95" t="s">
        <v>190</v>
      </c>
      <c r="B13" s="269"/>
      <c r="C13" s="258"/>
      <c r="D13" s="258"/>
      <c r="E13" s="258"/>
      <c r="F13" s="258"/>
      <c r="G13" s="258"/>
      <c r="H13" s="259"/>
      <c r="K13" s="125" t="s">
        <v>425</v>
      </c>
      <c r="L13" s="125">
        <v>84014</v>
      </c>
      <c r="M13" s="125">
        <v>84120</v>
      </c>
      <c r="N13" s="125" t="s">
        <v>399</v>
      </c>
      <c r="O13" s="125" t="s">
        <v>400</v>
      </c>
      <c r="P13" s="125" t="s">
        <v>401</v>
      </c>
      <c r="Q13" s="125">
        <v>56.07</v>
      </c>
      <c r="R13" s="125" t="s">
        <v>426</v>
      </c>
      <c r="S13" s="125">
        <v>20</v>
      </c>
      <c r="AD13" s="126" t="s">
        <v>242</v>
      </c>
    </row>
    <row r="14" spans="1:46" ht="89.25" customHeight="1" x14ac:dyDescent="0.25">
      <c r="A14" s="95" t="s">
        <v>28</v>
      </c>
      <c r="B14" s="269"/>
      <c r="C14" s="258"/>
      <c r="D14" s="258"/>
      <c r="E14" s="258"/>
      <c r="F14" s="258"/>
      <c r="G14" s="258"/>
      <c r="H14" s="259"/>
      <c r="K14" s="125" t="s">
        <v>427</v>
      </c>
      <c r="L14" s="125">
        <v>84015</v>
      </c>
      <c r="M14" s="125">
        <v>84340</v>
      </c>
      <c r="N14" s="125" t="s">
        <v>390</v>
      </c>
      <c r="O14" s="125" t="s">
        <v>428</v>
      </c>
      <c r="P14" s="125" t="s">
        <v>412</v>
      </c>
      <c r="Q14" s="125">
        <v>28.16</v>
      </c>
      <c r="R14" s="125" t="s">
        <v>429</v>
      </c>
      <c r="S14" s="125">
        <v>9.9</v>
      </c>
      <c r="AD14" s="126" t="s">
        <v>243</v>
      </c>
    </row>
    <row r="15" spans="1:46" ht="69" customHeight="1" x14ac:dyDescent="0.25">
      <c r="A15" s="95" t="s">
        <v>29</v>
      </c>
      <c r="B15" s="269"/>
      <c r="C15" s="258"/>
      <c r="D15" s="258"/>
      <c r="E15" s="258"/>
      <c r="F15" s="258"/>
      <c r="G15" s="258"/>
      <c r="H15" s="259"/>
      <c r="K15" s="125" t="s">
        <v>430</v>
      </c>
      <c r="L15" s="125">
        <v>84016</v>
      </c>
      <c r="M15" s="125">
        <v>84370</v>
      </c>
      <c r="N15" s="125" t="s">
        <v>369</v>
      </c>
      <c r="O15" s="125" t="s">
        <v>431</v>
      </c>
      <c r="P15" s="125" t="s">
        <v>392</v>
      </c>
      <c r="Q15" s="125">
        <v>24.79</v>
      </c>
      <c r="R15" s="125" t="s">
        <v>432</v>
      </c>
      <c r="S15" s="125">
        <v>209</v>
      </c>
      <c r="AD15" s="126" t="s">
        <v>244</v>
      </c>
    </row>
    <row r="16" spans="1:46" ht="90.75" customHeight="1" thickBot="1" x14ac:dyDescent="0.3">
      <c r="A16" s="96" t="s">
        <v>187</v>
      </c>
      <c r="B16" s="268"/>
      <c r="C16" s="260"/>
      <c r="D16" s="260"/>
      <c r="E16" s="260"/>
      <c r="F16" s="260"/>
      <c r="G16" s="260"/>
      <c r="H16" s="261"/>
      <c r="K16" s="125" t="s">
        <v>433</v>
      </c>
      <c r="L16" s="125">
        <v>84017</v>
      </c>
      <c r="M16" s="125">
        <v>84410</v>
      </c>
      <c r="N16" s="125" t="s">
        <v>390</v>
      </c>
      <c r="O16" s="125" t="s">
        <v>415</v>
      </c>
      <c r="P16" s="125" t="s">
        <v>412</v>
      </c>
      <c r="Q16" s="125">
        <v>91.03</v>
      </c>
      <c r="R16" s="125" t="s">
        <v>434</v>
      </c>
      <c r="S16" s="125">
        <v>34</v>
      </c>
      <c r="AD16" s="126" t="s">
        <v>159</v>
      </c>
    </row>
    <row r="17" spans="1:80" s="56" customFormat="1" ht="36.75" customHeight="1" thickTop="1" x14ac:dyDescent="0.15">
      <c r="A17" s="97" t="s">
        <v>263</v>
      </c>
      <c r="B17" s="236"/>
      <c r="C17" s="237"/>
      <c r="D17" s="237"/>
      <c r="E17" s="237"/>
      <c r="F17" s="237"/>
      <c r="G17" s="237"/>
      <c r="H17" s="238"/>
      <c r="I17" s="121"/>
      <c r="J17" s="88"/>
      <c r="K17" s="125" t="s">
        <v>435</v>
      </c>
      <c r="L17" s="125">
        <v>84018</v>
      </c>
      <c r="M17" s="125">
        <v>84570</v>
      </c>
      <c r="N17" s="125" t="s">
        <v>390</v>
      </c>
      <c r="O17" s="125" t="s">
        <v>415</v>
      </c>
      <c r="P17" s="125" t="s">
        <v>416</v>
      </c>
      <c r="Q17" s="125">
        <v>20.8</v>
      </c>
      <c r="R17" s="125" t="s">
        <v>436</v>
      </c>
      <c r="S17" s="125">
        <v>25</v>
      </c>
      <c r="T17" s="125"/>
      <c r="U17" s="125"/>
      <c r="V17" s="125"/>
      <c r="W17" s="125"/>
      <c r="X17" s="125"/>
      <c r="Y17" s="125"/>
      <c r="Z17" s="125"/>
      <c r="AA17" s="125"/>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86"/>
      <c r="BF17" s="86"/>
      <c r="BG17" s="88"/>
      <c r="BH17" s="88"/>
      <c r="BI17" s="88"/>
      <c r="BJ17" s="88"/>
      <c r="BK17" s="88"/>
      <c r="BL17" s="88"/>
      <c r="BM17" s="88"/>
      <c r="BN17" s="88"/>
      <c r="BO17" s="88"/>
      <c r="BP17" s="88"/>
      <c r="BQ17" s="88"/>
      <c r="BR17" s="88"/>
      <c r="BS17" s="88"/>
      <c r="BT17" s="88"/>
      <c r="BU17" s="88"/>
      <c r="BV17" s="88"/>
      <c r="BW17" s="88"/>
      <c r="BX17" s="88"/>
      <c r="BY17" s="88"/>
      <c r="BZ17" s="88"/>
      <c r="CA17" s="89"/>
      <c r="CB17" s="89"/>
    </row>
    <row r="18" spans="1:80" s="56" customFormat="1" ht="36.75" customHeight="1" x14ac:dyDescent="0.15">
      <c r="A18" s="98" t="s">
        <v>346</v>
      </c>
      <c r="B18" s="239"/>
      <c r="C18" s="240"/>
      <c r="D18" s="241"/>
      <c r="E18" s="79" t="s">
        <v>348</v>
      </c>
      <c r="F18" s="245"/>
      <c r="G18" s="240"/>
      <c r="H18" s="246"/>
      <c r="I18" s="121"/>
      <c r="J18" s="88"/>
      <c r="K18" s="125" t="s">
        <v>437</v>
      </c>
      <c r="L18" s="125">
        <v>84019</v>
      </c>
      <c r="M18" s="125">
        <v>84500</v>
      </c>
      <c r="N18" s="125" t="s">
        <v>390</v>
      </c>
      <c r="O18" s="125" t="s">
        <v>437</v>
      </c>
      <c r="P18" s="125" t="s">
        <v>438</v>
      </c>
      <c r="Q18" s="125">
        <v>54.03</v>
      </c>
      <c r="R18" s="125" t="s">
        <v>439</v>
      </c>
      <c r="S18" s="125">
        <v>250</v>
      </c>
      <c r="T18" s="125"/>
      <c r="U18" s="125"/>
      <c r="V18" s="125"/>
      <c r="W18" s="125"/>
      <c r="X18" s="125"/>
      <c r="Y18" s="125"/>
      <c r="Z18" s="125"/>
      <c r="AA18" s="125"/>
      <c r="AB18" s="126"/>
      <c r="AC18" s="126"/>
      <c r="AD18" s="125" t="s">
        <v>4</v>
      </c>
      <c r="AE18" s="133" t="s">
        <v>162</v>
      </c>
      <c r="AF18" s="133" t="s">
        <v>163</v>
      </c>
      <c r="AG18" s="133" t="s">
        <v>164</v>
      </c>
      <c r="AH18" s="133" t="s">
        <v>165</v>
      </c>
      <c r="AI18" s="133" t="s">
        <v>166</v>
      </c>
      <c r="AJ18" s="133" t="s">
        <v>167</v>
      </c>
      <c r="AK18" s="126"/>
      <c r="AL18" s="126"/>
      <c r="AM18" s="126"/>
      <c r="AN18" s="126"/>
      <c r="AO18" s="126"/>
      <c r="AP18" s="126"/>
      <c r="AQ18" s="126"/>
      <c r="AR18" s="126"/>
      <c r="AS18" s="126"/>
      <c r="AT18" s="126"/>
      <c r="AU18" s="126"/>
      <c r="AV18" s="126"/>
      <c r="AW18" s="126"/>
      <c r="AX18" s="126"/>
      <c r="AY18" s="126"/>
      <c r="AZ18" s="126"/>
      <c r="BA18" s="126"/>
      <c r="BB18" s="126"/>
      <c r="BC18" s="126"/>
      <c r="BD18" s="126"/>
      <c r="BE18" s="86"/>
      <c r="BF18" s="86"/>
      <c r="BG18" s="88"/>
      <c r="BH18" s="88"/>
      <c r="BI18" s="88"/>
      <c r="BJ18" s="88"/>
      <c r="BK18" s="88"/>
      <c r="BL18" s="88"/>
      <c r="BM18" s="88"/>
      <c r="BN18" s="88"/>
      <c r="BO18" s="88"/>
      <c r="BP18" s="88"/>
      <c r="BQ18" s="88"/>
      <c r="BR18" s="88"/>
      <c r="BS18" s="88"/>
      <c r="BT18" s="88"/>
      <c r="BU18" s="88"/>
      <c r="BV18" s="88"/>
      <c r="BW18" s="88"/>
      <c r="BX18" s="88"/>
      <c r="BY18" s="88"/>
      <c r="BZ18" s="88"/>
      <c r="CA18" s="89"/>
      <c r="CB18" s="89"/>
    </row>
    <row r="19" spans="1:80" s="56" customFormat="1" ht="36.75" customHeight="1" thickBot="1" x14ac:dyDescent="0.2">
      <c r="A19" s="98" t="s">
        <v>347</v>
      </c>
      <c r="B19" s="242"/>
      <c r="C19" s="243"/>
      <c r="D19" s="244"/>
      <c r="E19" s="79" t="s">
        <v>348</v>
      </c>
      <c r="F19" s="247"/>
      <c r="G19" s="243"/>
      <c r="H19" s="248"/>
      <c r="I19" s="121"/>
      <c r="J19" s="88"/>
      <c r="K19" s="125" t="s">
        <v>440</v>
      </c>
      <c r="L19" s="125">
        <v>84020</v>
      </c>
      <c r="M19" s="125">
        <v>84480</v>
      </c>
      <c r="N19" s="125" t="s">
        <v>399</v>
      </c>
      <c r="O19" s="125" t="s">
        <v>399</v>
      </c>
      <c r="P19" s="125" t="s">
        <v>407</v>
      </c>
      <c r="Q19" s="125">
        <v>51.12</v>
      </c>
      <c r="R19" s="125" t="s">
        <v>441</v>
      </c>
      <c r="S19" s="125">
        <v>26</v>
      </c>
      <c r="T19" s="125"/>
      <c r="U19" s="125"/>
      <c r="V19" s="125"/>
      <c r="W19" s="125"/>
      <c r="X19" s="125"/>
      <c r="Y19" s="125"/>
      <c r="Z19" s="125"/>
      <c r="AA19" s="125"/>
      <c r="AB19" s="126"/>
      <c r="AC19" s="126"/>
      <c r="AD19" s="128" t="s">
        <v>168</v>
      </c>
      <c r="AE19" s="134" t="s">
        <v>169</v>
      </c>
      <c r="AF19" s="134" t="s">
        <v>170</v>
      </c>
      <c r="AG19" s="134" t="s">
        <v>171</v>
      </c>
      <c r="AH19" s="134" t="s">
        <v>172</v>
      </c>
      <c r="AI19" s="134" t="s">
        <v>173</v>
      </c>
      <c r="AJ19" s="134" t="s">
        <v>174</v>
      </c>
      <c r="AK19" s="126"/>
      <c r="AL19" s="126"/>
      <c r="AM19" s="126"/>
      <c r="AN19" s="126"/>
      <c r="AO19" s="126"/>
      <c r="AP19" s="126"/>
      <c r="AQ19" s="126"/>
      <c r="AR19" s="126"/>
      <c r="AS19" s="126"/>
      <c r="AT19" s="126"/>
      <c r="AU19" s="126"/>
      <c r="AV19" s="126"/>
      <c r="AW19" s="126"/>
      <c r="AX19" s="126"/>
      <c r="AY19" s="126"/>
      <c r="AZ19" s="126"/>
      <c r="BA19" s="126"/>
      <c r="BB19" s="126"/>
      <c r="BC19" s="126"/>
      <c r="BD19" s="126"/>
      <c r="BE19" s="86"/>
      <c r="BF19" s="86"/>
      <c r="BG19" s="88"/>
      <c r="BH19" s="88"/>
      <c r="BI19" s="88"/>
      <c r="BJ19" s="88"/>
      <c r="BK19" s="88"/>
      <c r="BL19" s="88"/>
      <c r="BM19" s="88"/>
      <c r="BN19" s="88"/>
      <c r="BO19" s="88"/>
      <c r="BP19" s="88"/>
      <c r="BQ19" s="88"/>
      <c r="BR19" s="88"/>
      <c r="BS19" s="88"/>
      <c r="BT19" s="88"/>
      <c r="BU19" s="88"/>
      <c r="BV19" s="88"/>
      <c r="BW19" s="88"/>
      <c r="BX19" s="88"/>
      <c r="BY19" s="88"/>
      <c r="BZ19" s="88"/>
      <c r="CA19" s="89"/>
      <c r="CB19" s="89"/>
    </row>
    <row r="20" spans="1:80" s="56" customFormat="1" ht="36.75" customHeight="1" thickTop="1" x14ac:dyDescent="0.15">
      <c r="A20" s="97" t="s">
        <v>264</v>
      </c>
      <c r="B20" s="236"/>
      <c r="C20" s="237"/>
      <c r="D20" s="237"/>
      <c r="E20" s="237"/>
      <c r="F20" s="237"/>
      <c r="G20" s="237"/>
      <c r="H20" s="238"/>
      <c r="I20" s="121"/>
      <c r="J20" s="88"/>
      <c r="K20" s="125" t="s">
        <v>442</v>
      </c>
      <c r="L20" s="125">
        <v>84021</v>
      </c>
      <c r="M20" s="125">
        <v>84390</v>
      </c>
      <c r="N20" s="125" t="s">
        <v>390</v>
      </c>
      <c r="O20" s="125" t="s">
        <v>428</v>
      </c>
      <c r="P20" s="125" t="s">
        <v>443</v>
      </c>
      <c r="Q20" s="125">
        <v>28.18</v>
      </c>
      <c r="R20" s="125" t="s">
        <v>444</v>
      </c>
      <c r="S20" s="125">
        <v>3.1</v>
      </c>
      <c r="T20" s="125"/>
      <c r="U20" s="125"/>
      <c r="V20" s="125"/>
      <c r="W20" s="125"/>
      <c r="X20" s="125"/>
      <c r="Y20" s="125"/>
      <c r="Z20" s="125"/>
      <c r="AA20" s="125"/>
      <c r="AB20" s="126"/>
      <c r="AC20" s="126"/>
      <c r="AD20" s="128"/>
      <c r="AE20" s="134" t="s">
        <v>175</v>
      </c>
      <c r="AF20" s="134" t="s">
        <v>176</v>
      </c>
      <c r="AG20" s="134" t="s">
        <v>177</v>
      </c>
      <c r="AH20" s="125"/>
      <c r="AI20" s="134" t="s">
        <v>178</v>
      </c>
      <c r="AJ20" s="134" t="s">
        <v>179</v>
      </c>
      <c r="AK20" s="126"/>
      <c r="AL20" s="126"/>
      <c r="AM20" s="126"/>
      <c r="AN20" s="126"/>
      <c r="AO20" s="126"/>
      <c r="AP20" s="126"/>
      <c r="AQ20" s="126"/>
      <c r="AR20" s="126"/>
      <c r="AS20" s="126"/>
      <c r="AT20" s="126"/>
      <c r="AU20" s="126"/>
      <c r="AV20" s="126"/>
      <c r="AW20" s="126"/>
      <c r="AX20" s="126"/>
      <c r="AY20" s="126"/>
      <c r="AZ20" s="126"/>
      <c r="BA20" s="126"/>
      <c r="BB20" s="126"/>
      <c r="BC20" s="126"/>
      <c r="BD20" s="126"/>
      <c r="BE20" s="86"/>
      <c r="BF20" s="86"/>
      <c r="BG20" s="88"/>
      <c r="BH20" s="88"/>
      <c r="BI20" s="88"/>
      <c r="BJ20" s="88"/>
      <c r="BK20" s="88"/>
      <c r="BL20" s="88"/>
      <c r="BM20" s="88"/>
      <c r="BN20" s="88"/>
      <c r="BO20" s="88"/>
      <c r="BP20" s="88"/>
      <c r="BQ20" s="88"/>
      <c r="BR20" s="88"/>
      <c r="BS20" s="88"/>
      <c r="BT20" s="88"/>
      <c r="BU20" s="88"/>
      <c r="BV20" s="88"/>
      <c r="BW20" s="88"/>
      <c r="BX20" s="88"/>
      <c r="BY20" s="88"/>
      <c r="BZ20" s="88"/>
      <c r="CA20" s="89"/>
      <c r="CB20" s="89"/>
    </row>
    <row r="21" spans="1:80" s="56" customFormat="1" ht="36.75" customHeight="1" x14ac:dyDescent="0.15">
      <c r="A21" s="98" t="s">
        <v>346</v>
      </c>
      <c r="B21" s="239"/>
      <c r="C21" s="240"/>
      <c r="D21" s="241"/>
      <c r="E21" s="79" t="s">
        <v>348</v>
      </c>
      <c r="F21" s="245"/>
      <c r="G21" s="240"/>
      <c r="H21" s="246"/>
      <c r="I21" s="121"/>
      <c r="J21" s="88"/>
      <c r="K21" s="125" t="s">
        <v>445</v>
      </c>
      <c r="L21" s="125">
        <v>84022</v>
      </c>
      <c r="M21" s="125">
        <v>84110</v>
      </c>
      <c r="N21" s="125" t="s">
        <v>390</v>
      </c>
      <c r="O21" s="125" t="s">
        <v>428</v>
      </c>
      <c r="P21" s="125" t="s">
        <v>443</v>
      </c>
      <c r="Q21" s="125">
        <v>9.49</v>
      </c>
      <c r="R21" s="125" t="s">
        <v>446</v>
      </c>
      <c r="S21" s="125">
        <v>31</v>
      </c>
      <c r="T21" s="125"/>
      <c r="U21" s="125"/>
      <c r="V21" s="125"/>
      <c r="W21" s="125"/>
      <c r="X21" s="125"/>
      <c r="Y21" s="125"/>
      <c r="Z21" s="125"/>
      <c r="AA21" s="125"/>
      <c r="AB21" s="126"/>
      <c r="AC21" s="126"/>
      <c r="AD21" s="128"/>
      <c r="AE21" s="134" t="s">
        <v>180</v>
      </c>
      <c r="AF21" s="125"/>
      <c r="AG21" s="134" t="s">
        <v>181</v>
      </c>
      <c r="AH21" s="125"/>
      <c r="AI21" s="134" t="s">
        <v>182</v>
      </c>
      <c r="AJ21" s="134" t="s">
        <v>183</v>
      </c>
      <c r="AK21" s="126"/>
      <c r="AL21" s="126"/>
      <c r="AM21" s="126"/>
      <c r="AN21" s="126"/>
      <c r="AO21" s="126"/>
      <c r="AP21" s="126"/>
      <c r="AQ21" s="126"/>
      <c r="AR21" s="126"/>
      <c r="AS21" s="126"/>
      <c r="AT21" s="126"/>
      <c r="AU21" s="126"/>
      <c r="AV21" s="126"/>
      <c r="AW21" s="126"/>
      <c r="AX21" s="126"/>
      <c r="AY21" s="126"/>
      <c r="AZ21" s="126"/>
      <c r="BA21" s="126"/>
      <c r="BB21" s="126"/>
      <c r="BC21" s="126"/>
      <c r="BD21" s="126"/>
      <c r="BE21" s="86"/>
      <c r="BF21" s="86"/>
      <c r="BG21" s="88"/>
      <c r="BH21" s="88"/>
      <c r="BI21" s="88"/>
      <c r="BJ21" s="88"/>
      <c r="BK21" s="88"/>
      <c r="BL21" s="88"/>
      <c r="BM21" s="88"/>
      <c r="BN21" s="88"/>
      <c r="BO21" s="88"/>
      <c r="BP21" s="88"/>
      <c r="BQ21" s="88"/>
      <c r="BR21" s="88"/>
      <c r="BS21" s="88"/>
      <c r="BT21" s="88"/>
      <c r="BU21" s="88"/>
      <c r="BV21" s="88"/>
      <c r="BW21" s="88"/>
      <c r="BX21" s="88"/>
      <c r="BY21" s="88"/>
      <c r="BZ21" s="88"/>
      <c r="CA21" s="89"/>
      <c r="CB21" s="89"/>
    </row>
    <row r="22" spans="1:80" s="56" customFormat="1" ht="36.75" customHeight="1" thickBot="1" x14ac:dyDescent="0.2">
      <c r="A22" s="98" t="s">
        <v>347</v>
      </c>
      <c r="B22" s="242"/>
      <c r="C22" s="243"/>
      <c r="D22" s="244"/>
      <c r="E22" s="79" t="s">
        <v>348</v>
      </c>
      <c r="F22" s="247"/>
      <c r="G22" s="243"/>
      <c r="H22" s="248"/>
      <c r="I22" s="121"/>
      <c r="J22" s="88"/>
      <c r="K22" s="125" t="s">
        <v>447</v>
      </c>
      <c r="L22" s="125">
        <v>84023</v>
      </c>
      <c r="M22" s="125">
        <v>84480</v>
      </c>
      <c r="N22" s="125" t="s">
        <v>399</v>
      </c>
      <c r="O22" s="125" t="s">
        <v>399</v>
      </c>
      <c r="P22" s="125" t="s">
        <v>407</v>
      </c>
      <c r="Q22" s="125">
        <v>17.54</v>
      </c>
      <c r="R22" s="125" t="s">
        <v>448</v>
      </c>
      <c r="S22" s="125">
        <v>3.9</v>
      </c>
      <c r="T22" s="125"/>
      <c r="U22" s="125"/>
      <c r="V22" s="125"/>
      <c r="W22" s="125"/>
      <c r="X22" s="125"/>
      <c r="Y22" s="125"/>
      <c r="Z22" s="125"/>
      <c r="AA22" s="125"/>
      <c r="AB22" s="126"/>
      <c r="AC22" s="126"/>
      <c r="AD22" s="128"/>
      <c r="AE22" s="125"/>
      <c r="AF22" s="125"/>
      <c r="AG22" s="125"/>
      <c r="AH22" s="125"/>
      <c r="AI22" s="134" t="s">
        <v>184</v>
      </c>
      <c r="AJ22" s="125"/>
      <c r="AK22" s="126"/>
      <c r="AL22" s="126"/>
      <c r="AM22" s="126"/>
      <c r="AN22" s="126"/>
      <c r="AO22" s="126"/>
      <c r="AP22" s="126"/>
      <c r="AQ22" s="126"/>
      <c r="AR22" s="126"/>
      <c r="AS22" s="126"/>
      <c r="AT22" s="126"/>
      <c r="AU22" s="126"/>
      <c r="AV22" s="126"/>
      <c r="AW22" s="126"/>
      <c r="AX22" s="126"/>
      <c r="AY22" s="126"/>
      <c r="AZ22" s="126"/>
      <c r="BA22" s="126"/>
      <c r="BB22" s="126"/>
      <c r="BC22" s="126"/>
      <c r="BD22" s="126"/>
      <c r="BE22" s="86"/>
      <c r="BF22" s="86"/>
      <c r="BG22" s="88"/>
      <c r="BH22" s="88"/>
      <c r="BI22" s="88"/>
      <c r="BJ22" s="88"/>
      <c r="BK22" s="88"/>
      <c r="BL22" s="88"/>
      <c r="BM22" s="88"/>
      <c r="BN22" s="88"/>
      <c r="BO22" s="88"/>
      <c r="BP22" s="88"/>
      <c r="BQ22" s="88"/>
      <c r="BR22" s="88"/>
      <c r="BS22" s="88"/>
      <c r="BT22" s="88"/>
      <c r="BU22" s="88"/>
      <c r="BV22" s="88"/>
      <c r="BW22" s="88"/>
      <c r="BX22" s="88"/>
      <c r="BY22" s="88"/>
      <c r="BZ22" s="88"/>
      <c r="CA22" s="89"/>
      <c r="CB22" s="89"/>
    </row>
    <row r="23" spans="1:80" s="56" customFormat="1" ht="36.75" customHeight="1" thickTop="1" x14ac:dyDescent="0.15">
      <c r="A23" s="97" t="s">
        <v>265</v>
      </c>
      <c r="B23" s="236"/>
      <c r="C23" s="237"/>
      <c r="D23" s="237"/>
      <c r="E23" s="237"/>
      <c r="F23" s="237"/>
      <c r="G23" s="237"/>
      <c r="H23" s="238"/>
      <c r="I23" s="121"/>
      <c r="J23" s="88"/>
      <c r="K23" s="125" t="s">
        <v>449</v>
      </c>
      <c r="L23" s="125">
        <v>84024</v>
      </c>
      <c r="M23" s="125">
        <v>84240</v>
      </c>
      <c r="N23" s="125" t="s">
        <v>399</v>
      </c>
      <c r="O23" s="125" t="s">
        <v>400</v>
      </c>
      <c r="P23" s="125" t="s">
        <v>401</v>
      </c>
      <c r="Q23" s="125">
        <v>18.96</v>
      </c>
      <c r="R23" s="125" t="s">
        <v>450</v>
      </c>
      <c r="S23" s="125">
        <v>50</v>
      </c>
      <c r="T23" s="125"/>
      <c r="U23" s="125"/>
      <c r="V23" s="125"/>
      <c r="W23" s="125"/>
      <c r="X23" s="125"/>
      <c r="Y23" s="125"/>
      <c r="Z23" s="125"/>
      <c r="AA23" s="125"/>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86"/>
      <c r="BF23" s="86"/>
      <c r="BG23" s="88"/>
      <c r="BH23" s="88"/>
      <c r="BI23" s="88"/>
      <c r="BJ23" s="88"/>
      <c r="BK23" s="88"/>
      <c r="BL23" s="88"/>
      <c r="BM23" s="88"/>
      <c r="BN23" s="88"/>
      <c r="BO23" s="88"/>
      <c r="BP23" s="88"/>
      <c r="BQ23" s="88"/>
      <c r="BR23" s="88"/>
      <c r="BS23" s="88"/>
      <c r="BT23" s="88"/>
      <c r="BU23" s="88"/>
      <c r="BV23" s="88"/>
      <c r="BW23" s="88"/>
      <c r="BX23" s="88"/>
      <c r="BY23" s="88"/>
      <c r="BZ23" s="88"/>
      <c r="CA23" s="89"/>
      <c r="CB23" s="89"/>
    </row>
    <row r="24" spans="1:80" s="56" customFormat="1" ht="36.75" customHeight="1" x14ac:dyDescent="0.15">
      <c r="A24" s="98" t="s">
        <v>346</v>
      </c>
      <c r="B24" s="239"/>
      <c r="C24" s="240"/>
      <c r="D24" s="241"/>
      <c r="E24" s="79" t="s">
        <v>348</v>
      </c>
      <c r="F24" s="245"/>
      <c r="G24" s="240"/>
      <c r="H24" s="246"/>
      <c r="I24" s="121"/>
      <c r="J24" s="88"/>
      <c r="K24" s="125" t="s">
        <v>451</v>
      </c>
      <c r="L24" s="125">
        <v>84025</v>
      </c>
      <c r="M24" s="125">
        <v>84220</v>
      </c>
      <c r="N24" s="125" t="s">
        <v>399</v>
      </c>
      <c r="O24" s="125" t="s">
        <v>452</v>
      </c>
      <c r="P24" s="125" t="s">
        <v>423</v>
      </c>
      <c r="Q24" s="125">
        <v>14.68</v>
      </c>
      <c r="R24" s="125" t="s">
        <v>453</v>
      </c>
      <c r="S24" s="125">
        <v>124</v>
      </c>
      <c r="T24" s="125"/>
      <c r="U24" s="125"/>
      <c r="V24" s="125"/>
      <c r="W24" s="125"/>
      <c r="X24" s="125"/>
      <c r="Y24" s="125"/>
      <c r="Z24" s="125"/>
      <c r="AA24" s="125"/>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86"/>
      <c r="BF24" s="86"/>
      <c r="BG24" s="88"/>
      <c r="BH24" s="88"/>
      <c r="BI24" s="88"/>
      <c r="BJ24" s="88"/>
      <c r="BK24" s="88"/>
      <c r="BL24" s="88"/>
      <c r="BM24" s="88"/>
      <c r="BN24" s="88"/>
      <c r="BO24" s="88"/>
      <c r="BP24" s="88"/>
      <c r="BQ24" s="88"/>
      <c r="BR24" s="88"/>
      <c r="BS24" s="88"/>
      <c r="BT24" s="88"/>
      <c r="BU24" s="88"/>
      <c r="BV24" s="88"/>
      <c r="BW24" s="88"/>
      <c r="BX24" s="88"/>
      <c r="BY24" s="88"/>
      <c r="BZ24" s="88"/>
      <c r="CA24" s="89"/>
      <c r="CB24" s="89"/>
    </row>
    <row r="25" spans="1:80" s="56" customFormat="1" ht="36.75" customHeight="1" thickBot="1" x14ac:dyDescent="0.2">
      <c r="A25" s="99" t="s">
        <v>347</v>
      </c>
      <c r="B25" s="242"/>
      <c r="C25" s="243"/>
      <c r="D25" s="244"/>
      <c r="E25" s="80" t="s">
        <v>348</v>
      </c>
      <c r="F25" s="247"/>
      <c r="G25" s="243"/>
      <c r="H25" s="248"/>
      <c r="I25" s="121"/>
      <c r="J25" s="88"/>
      <c r="K25" s="125" t="s">
        <v>454</v>
      </c>
      <c r="L25" s="125">
        <v>84026</v>
      </c>
      <c r="M25" s="125">
        <v>84160</v>
      </c>
      <c r="N25" s="125" t="s">
        <v>399</v>
      </c>
      <c r="O25" s="125" t="s">
        <v>452</v>
      </c>
      <c r="P25" s="125" t="s">
        <v>401</v>
      </c>
      <c r="Q25" s="125">
        <v>25.08</v>
      </c>
      <c r="R25" s="125" t="s">
        <v>455</v>
      </c>
      <c r="S25" s="125">
        <v>167</v>
      </c>
      <c r="T25" s="125"/>
      <c r="U25" s="125"/>
      <c r="V25" s="125"/>
      <c r="W25" s="125"/>
      <c r="X25" s="125"/>
      <c r="Y25" s="125"/>
      <c r="Z25" s="125"/>
      <c r="AA25" s="125"/>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86"/>
      <c r="BF25" s="86"/>
      <c r="BG25" s="88"/>
      <c r="BH25" s="88"/>
      <c r="BI25" s="88"/>
      <c r="BJ25" s="88"/>
      <c r="BK25" s="88"/>
      <c r="BL25" s="88"/>
      <c r="BM25" s="88"/>
      <c r="BN25" s="88"/>
      <c r="BO25" s="88"/>
      <c r="BP25" s="88"/>
      <c r="BQ25" s="88"/>
      <c r="BR25" s="88"/>
      <c r="BS25" s="88"/>
      <c r="BT25" s="88"/>
      <c r="BU25" s="88"/>
      <c r="BV25" s="88"/>
      <c r="BW25" s="88"/>
      <c r="BX25" s="88"/>
      <c r="BY25" s="88"/>
      <c r="BZ25" s="88"/>
      <c r="CA25" s="89"/>
      <c r="CB25" s="89"/>
    </row>
    <row r="26" spans="1:80" ht="73.5" customHeight="1" thickTop="1" thickBot="1" x14ac:dyDescent="0.3">
      <c r="A26" s="100" t="s">
        <v>266</v>
      </c>
      <c r="B26" s="265"/>
      <c r="C26" s="266"/>
      <c r="D26" s="266"/>
      <c r="E26" s="266"/>
      <c r="F26" s="266"/>
      <c r="G26" s="266"/>
      <c r="H26" s="267"/>
      <c r="K26" s="125" t="s">
        <v>456</v>
      </c>
      <c r="L26" s="125">
        <v>84027</v>
      </c>
      <c r="M26" s="125">
        <v>84860</v>
      </c>
      <c r="N26" s="125" t="s">
        <v>390</v>
      </c>
      <c r="O26" s="125" t="s">
        <v>457</v>
      </c>
      <c r="P26" s="125" t="s">
        <v>458</v>
      </c>
      <c r="Q26" s="125">
        <v>32.39</v>
      </c>
      <c r="R26" s="125" t="s">
        <v>459</v>
      </c>
      <c r="S26" s="125">
        <v>82</v>
      </c>
      <c r="AB26" s="127" t="s">
        <v>203</v>
      </c>
      <c r="AC26" s="127" t="s">
        <v>231</v>
      </c>
      <c r="AD26" s="127" t="s">
        <v>204</v>
      </c>
      <c r="AE26" s="127" t="s">
        <v>205</v>
      </c>
      <c r="AF26" s="127" t="s">
        <v>206</v>
      </c>
    </row>
    <row r="27" spans="1:80" ht="12.6" customHeight="1" thickTop="1" thickBot="1" x14ac:dyDescent="0.3">
      <c r="A27" s="66"/>
      <c r="B27" s="54"/>
      <c r="C27" s="54"/>
      <c r="D27" s="54"/>
      <c r="E27" s="54"/>
      <c r="F27" s="54"/>
      <c r="K27" s="125" t="s">
        <v>460</v>
      </c>
      <c r="L27" s="128">
        <v>84028</v>
      </c>
      <c r="M27" s="128">
        <v>84290</v>
      </c>
      <c r="N27" s="128" t="s">
        <v>390</v>
      </c>
      <c r="O27" s="125" t="s">
        <v>428</v>
      </c>
      <c r="P27" s="128" t="s">
        <v>443</v>
      </c>
      <c r="Q27" s="128">
        <v>22.51</v>
      </c>
      <c r="R27" s="128" t="s">
        <v>461</v>
      </c>
      <c r="S27" s="129">
        <v>48</v>
      </c>
      <c r="AB27" s="126" t="s">
        <v>207</v>
      </c>
      <c r="AC27" s="126" t="s">
        <v>237</v>
      </c>
      <c r="AD27" s="126" t="s">
        <v>232</v>
      </c>
      <c r="AE27" s="126" t="s">
        <v>210</v>
      </c>
      <c r="AF27" s="126" t="s">
        <v>209</v>
      </c>
      <c r="AO27" s="131"/>
      <c r="AT27" s="131"/>
    </row>
    <row r="28" spans="1:80" ht="66.599999999999994" thickTop="1" x14ac:dyDescent="0.25">
      <c r="A28" s="68" t="s">
        <v>349</v>
      </c>
      <c r="B28" s="25" t="s">
        <v>350</v>
      </c>
      <c r="C28" s="25" t="s">
        <v>351</v>
      </c>
      <c r="D28" s="25" t="s">
        <v>352</v>
      </c>
      <c r="E28" s="25" t="s">
        <v>353</v>
      </c>
      <c r="F28" s="25" t="s">
        <v>354</v>
      </c>
      <c r="G28" s="25" t="s">
        <v>355</v>
      </c>
      <c r="H28" s="69" t="s">
        <v>356</v>
      </c>
      <c r="K28" s="125" t="s">
        <v>462</v>
      </c>
      <c r="L28" s="125">
        <v>84029</v>
      </c>
      <c r="M28" s="125">
        <v>84850</v>
      </c>
      <c r="N28" s="125" t="s">
        <v>390</v>
      </c>
      <c r="O28" s="125" t="s">
        <v>428</v>
      </c>
      <c r="P28" s="125" t="s">
        <v>463</v>
      </c>
      <c r="Q28" s="125">
        <v>17.53</v>
      </c>
      <c r="R28" s="125" t="s">
        <v>464</v>
      </c>
      <c r="S28" s="125">
        <v>259</v>
      </c>
      <c r="AB28" s="128" t="s">
        <v>269</v>
      </c>
      <c r="AC28" s="135" t="s">
        <v>268</v>
      </c>
      <c r="AD28" s="135" t="s">
        <v>211</v>
      </c>
      <c r="AE28" s="135" t="s">
        <v>212</v>
      </c>
      <c r="AF28" s="128" t="s">
        <v>209</v>
      </c>
    </row>
    <row r="29" spans="1:80" ht="36.75" customHeight="1" x14ac:dyDescent="0.25">
      <c r="A29" s="70"/>
      <c r="B29" s="71"/>
      <c r="C29" s="72"/>
      <c r="D29" s="72"/>
      <c r="E29" s="72"/>
      <c r="F29" s="71"/>
      <c r="G29" s="78"/>
      <c r="H29" s="73"/>
      <c r="K29" s="125" t="s">
        <v>465</v>
      </c>
      <c r="L29" s="125">
        <v>84030</v>
      </c>
      <c r="M29" s="125">
        <v>84330</v>
      </c>
      <c r="N29" s="125" t="s">
        <v>390</v>
      </c>
      <c r="O29" s="125" t="s">
        <v>391</v>
      </c>
      <c r="P29" s="125" t="s">
        <v>412</v>
      </c>
      <c r="Q29" s="125">
        <v>17.98</v>
      </c>
      <c r="R29" s="125" t="s">
        <v>466</v>
      </c>
      <c r="S29" s="125">
        <v>186</v>
      </c>
      <c r="AB29" s="128" t="s">
        <v>213</v>
      </c>
      <c r="AC29" s="135" t="s">
        <v>214</v>
      </c>
      <c r="AD29" s="135" t="s">
        <v>215</v>
      </c>
      <c r="AE29" s="135" t="s">
        <v>216</v>
      </c>
      <c r="AF29" s="126" t="s">
        <v>209</v>
      </c>
    </row>
    <row r="30" spans="1:80" ht="36.75" customHeight="1" x14ac:dyDescent="0.25">
      <c r="A30" s="70"/>
      <c r="B30" s="71"/>
      <c r="C30" s="72"/>
      <c r="D30" s="72"/>
      <c r="E30" s="72"/>
      <c r="F30" s="71"/>
      <c r="G30" s="78"/>
      <c r="H30" s="73"/>
      <c r="K30" s="125" t="s">
        <v>390</v>
      </c>
      <c r="L30" s="125">
        <v>84031</v>
      </c>
      <c r="M30" s="125">
        <v>84200</v>
      </c>
      <c r="N30" s="125" t="s">
        <v>390</v>
      </c>
      <c r="O30" s="125" t="s">
        <v>390</v>
      </c>
      <c r="P30" s="125" t="s">
        <v>412</v>
      </c>
      <c r="Q30" s="125">
        <v>37.92</v>
      </c>
      <c r="R30" s="125" t="s">
        <v>467</v>
      </c>
      <c r="S30" s="125">
        <v>747</v>
      </c>
      <c r="AB30" s="128" t="s">
        <v>213</v>
      </c>
      <c r="AC30" s="135" t="s">
        <v>217</v>
      </c>
      <c r="AD30" s="135" t="s">
        <v>218</v>
      </c>
      <c r="AE30" s="135" t="s">
        <v>219</v>
      </c>
    </row>
    <row r="31" spans="1:80" ht="36.75" customHeight="1" x14ac:dyDescent="0.25">
      <c r="A31" s="70"/>
      <c r="B31" s="71"/>
      <c r="C31" s="72"/>
      <c r="D31" s="72"/>
      <c r="E31" s="72"/>
      <c r="F31" s="71"/>
      <c r="G31" s="78"/>
      <c r="H31" s="73"/>
      <c r="K31" s="125" t="s">
        <v>468</v>
      </c>
      <c r="L31" s="125">
        <v>84032</v>
      </c>
      <c r="M31" s="125">
        <v>84750</v>
      </c>
      <c r="N31" s="125" t="s">
        <v>399</v>
      </c>
      <c r="O31" s="125" t="s">
        <v>399</v>
      </c>
      <c r="P31" s="125" t="s">
        <v>407</v>
      </c>
      <c r="Q31" s="125">
        <v>18.11</v>
      </c>
      <c r="R31" s="125" t="s">
        <v>469</v>
      </c>
      <c r="S31" s="125">
        <v>27</v>
      </c>
      <c r="AB31" s="135" t="s">
        <v>220</v>
      </c>
      <c r="AC31" s="135" t="s">
        <v>221</v>
      </c>
      <c r="AD31" s="135" t="s">
        <v>222</v>
      </c>
      <c r="AE31" s="135" t="s">
        <v>212</v>
      </c>
      <c r="AF31" s="135" t="s">
        <v>223</v>
      </c>
    </row>
    <row r="32" spans="1:80" ht="36.75" customHeight="1" x14ac:dyDescent="0.25">
      <c r="A32" s="70"/>
      <c r="B32" s="71"/>
      <c r="C32" s="72"/>
      <c r="D32" s="72"/>
      <c r="E32" s="72"/>
      <c r="F32" s="71"/>
      <c r="G32" s="78"/>
      <c r="H32" s="73"/>
      <c r="I32" s="122"/>
      <c r="J32" s="90"/>
      <c r="K32" s="125" t="s">
        <v>470</v>
      </c>
      <c r="L32" s="125">
        <v>84033</v>
      </c>
      <c r="M32" s="125">
        <v>84400</v>
      </c>
      <c r="N32" s="125" t="s">
        <v>399</v>
      </c>
      <c r="O32" s="125" t="s">
        <v>399</v>
      </c>
      <c r="P32" s="125" t="s">
        <v>407</v>
      </c>
      <c r="Q32" s="125">
        <v>9.84</v>
      </c>
      <c r="R32" s="125" t="s">
        <v>471</v>
      </c>
      <c r="S32" s="125">
        <v>13</v>
      </c>
      <c r="AB32" s="135" t="s">
        <v>224</v>
      </c>
      <c r="AC32" s="135" t="s">
        <v>225</v>
      </c>
      <c r="AD32" s="135" t="s">
        <v>226</v>
      </c>
      <c r="AE32" s="135" t="s">
        <v>208</v>
      </c>
      <c r="AF32" s="135" t="s">
        <v>227</v>
      </c>
    </row>
    <row r="33" spans="1:46" ht="36.75" customHeight="1" x14ac:dyDescent="0.25">
      <c r="A33" s="70"/>
      <c r="B33" s="71"/>
      <c r="C33" s="72"/>
      <c r="D33" s="72"/>
      <c r="E33" s="72"/>
      <c r="F33" s="71"/>
      <c r="G33" s="78"/>
      <c r="H33" s="73"/>
      <c r="K33" s="125" t="s">
        <v>472</v>
      </c>
      <c r="L33" s="125">
        <v>84034</v>
      </c>
      <c r="M33" s="125">
        <v>84510</v>
      </c>
      <c r="N33" s="125" t="s">
        <v>369</v>
      </c>
      <c r="O33" s="125" t="s">
        <v>473</v>
      </c>
      <c r="P33" s="125" t="s">
        <v>370</v>
      </c>
      <c r="Q33" s="125">
        <v>18.23</v>
      </c>
      <c r="R33" s="125" t="s">
        <v>474</v>
      </c>
      <c r="S33" s="125">
        <v>268</v>
      </c>
      <c r="AB33" s="135" t="s">
        <v>228</v>
      </c>
      <c r="AC33" s="135" t="s">
        <v>235</v>
      </c>
      <c r="AD33" s="135" t="s">
        <v>236</v>
      </c>
      <c r="AE33" s="135" t="s">
        <v>208</v>
      </c>
      <c r="AF33" s="128" t="s">
        <v>209</v>
      </c>
    </row>
    <row r="34" spans="1:46" ht="36.75" customHeight="1" x14ac:dyDescent="0.25">
      <c r="A34" s="70"/>
      <c r="B34" s="71"/>
      <c r="C34" s="72"/>
      <c r="D34" s="72"/>
      <c r="E34" s="72"/>
      <c r="F34" s="71"/>
      <c r="G34" s="78"/>
      <c r="H34" s="73"/>
      <c r="K34" s="125" t="s">
        <v>473</v>
      </c>
      <c r="L34" s="125">
        <v>84035</v>
      </c>
      <c r="M34" s="125">
        <v>84300</v>
      </c>
      <c r="N34" s="125" t="s">
        <v>399</v>
      </c>
      <c r="O34" s="125" t="s">
        <v>473</v>
      </c>
      <c r="P34" s="125" t="s">
        <v>423</v>
      </c>
      <c r="Q34" s="125">
        <v>45.96</v>
      </c>
      <c r="R34" s="125" t="s">
        <v>475</v>
      </c>
      <c r="S34" s="125">
        <v>580</v>
      </c>
      <c r="AB34" s="135" t="s">
        <v>229</v>
      </c>
      <c r="AC34" s="135" t="s">
        <v>233</v>
      </c>
      <c r="AD34" s="135" t="s">
        <v>234</v>
      </c>
      <c r="AE34" s="135" t="s">
        <v>212</v>
      </c>
      <c r="AF34" s="135" t="s">
        <v>230</v>
      </c>
    </row>
    <row r="35" spans="1:46" ht="36.75" customHeight="1" x14ac:dyDescent="0.25">
      <c r="A35" s="70"/>
      <c r="B35" s="71"/>
      <c r="C35" s="72"/>
      <c r="D35" s="72"/>
      <c r="E35" s="72"/>
      <c r="F35" s="71"/>
      <c r="G35" s="78"/>
      <c r="H35" s="73"/>
      <c r="K35" s="125" t="s">
        <v>476</v>
      </c>
      <c r="L35" s="125">
        <v>84036</v>
      </c>
      <c r="M35" s="125">
        <v>84470</v>
      </c>
      <c r="N35" s="125" t="s">
        <v>369</v>
      </c>
      <c r="O35" s="125" t="s">
        <v>477</v>
      </c>
      <c r="P35" s="125" t="s">
        <v>478</v>
      </c>
      <c r="Q35" s="125">
        <v>13.48</v>
      </c>
      <c r="R35" s="125" t="s">
        <v>479</v>
      </c>
      <c r="S35" s="125">
        <v>246</v>
      </c>
    </row>
    <row r="36" spans="1:46" ht="36.75" customHeight="1" x14ac:dyDescent="0.25">
      <c r="A36" s="70"/>
      <c r="B36" s="71"/>
      <c r="C36" s="72"/>
      <c r="D36" s="72"/>
      <c r="E36" s="72"/>
      <c r="F36" s="71"/>
      <c r="G36" s="78"/>
      <c r="H36" s="73"/>
      <c r="K36" s="125" t="s">
        <v>480</v>
      </c>
      <c r="L36" s="125">
        <v>84037</v>
      </c>
      <c r="M36" s="125">
        <v>84230</v>
      </c>
      <c r="N36" s="125" t="s">
        <v>390</v>
      </c>
      <c r="O36" s="125" t="s">
        <v>431</v>
      </c>
      <c r="P36" s="125" t="s">
        <v>458</v>
      </c>
      <c r="Q36" s="125">
        <v>25.85</v>
      </c>
      <c r="R36" s="125" t="s">
        <v>481</v>
      </c>
      <c r="S36" s="125">
        <v>82</v>
      </c>
      <c r="AG36" s="126" t="s">
        <v>326</v>
      </c>
      <c r="AH36" s="126" t="s">
        <v>327</v>
      </c>
      <c r="AI36" s="126" t="s">
        <v>328</v>
      </c>
      <c r="AJ36" s="126" t="s">
        <v>329</v>
      </c>
      <c r="AK36" s="126" t="s">
        <v>330</v>
      </c>
      <c r="AL36" s="126" t="s">
        <v>331</v>
      </c>
    </row>
    <row r="37" spans="1:46" ht="36.75" customHeight="1" x14ac:dyDescent="0.25">
      <c r="A37" s="70"/>
      <c r="B37" s="71"/>
      <c r="C37" s="72"/>
      <c r="D37" s="72"/>
      <c r="E37" s="72"/>
      <c r="F37" s="71"/>
      <c r="G37" s="78"/>
      <c r="H37" s="73"/>
      <c r="K37" s="125" t="s">
        <v>452</v>
      </c>
      <c r="L37" s="125">
        <v>84038</v>
      </c>
      <c r="M37" s="125">
        <v>84460</v>
      </c>
      <c r="N37" s="125" t="s">
        <v>399</v>
      </c>
      <c r="O37" s="125" t="s">
        <v>452</v>
      </c>
      <c r="P37" s="125" t="s">
        <v>423</v>
      </c>
      <c r="Q37" s="125">
        <v>58.56</v>
      </c>
      <c r="R37" s="125" t="s">
        <v>482</v>
      </c>
      <c r="S37" s="125">
        <v>73</v>
      </c>
      <c r="AB37" s="136" t="s">
        <v>280</v>
      </c>
      <c r="AC37" s="136" t="s">
        <v>281</v>
      </c>
      <c r="AD37" s="136" t="s">
        <v>282</v>
      </c>
      <c r="AE37" s="136" t="s">
        <v>283</v>
      </c>
      <c r="AG37" s="130" t="s">
        <v>332</v>
      </c>
      <c r="AH37" s="130" t="s">
        <v>333</v>
      </c>
      <c r="AI37" s="130" t="s">
        <v>334</v>
      </c>
      <c r="AJ37" s="130" t="s">
        <v>335</v>
      </c>
      <c r="AK37" s="130" t="s">
        <v>336</v>
      </c>
      <c r="AL37" s="130" t="s">
        <v>337</v>
      </c>
    </row>
    <row r="38" spans="1:46" ht="36.75" customHeight="1" x14ac:dyDescent="0.25">
      <c r="A38" s="70"/>
      <c r="B38" s="71"/>
      <c r="C38" s="72"/>
      <c r="D38" s="72"/>
      <c r="E38" s="72"/>
      <c r="F38" s="71"/>
      <c r="G38" s="78"/>
      <c r="H38" s="73"/>
      <c r="I38" s="122"/>
      <c r="J38" s="90"/>
      <c r="K38" s="125" t="s">
        <v>483</v>
      </c>
      <c r="L38" s="125">
        <v>84039</v>
      </c>
      <c r="M38" s="125">
        <v>84350</v>
      </c>
      <c r="N38" s="125" t="s">
        <v>369</v>
      </c>
      <c r="O38" s="125" t="s">
        <v>431</v>
      </c>
      <c r="P38" s="125" t="s">
        <v>458</v>
      </c>
      <c r="Q38" s="125">
        <v>32.78</v>
      </c>
      <c r="R38" s="125" t="s">
        <v>484</v>
      </c>
      <c r="S38" s="125">
        <v>172</v>
      </c>
      <c r="AB38" s="130" t="s">
        <v>284</v>
      </c>
      <c r="AC38" s="131" t="s">
        <v>285</v>
      </c>
      <c r="AD38" s="130" t="s">
        <v>286</v>
      </c>
      <c r="AE38" s="137" t="s">
        <v>290</v>
      </c>
      <c r="AG38" s="131" t="s">
        <v>285</v>
      </c>
      <c r="AH38" s="131" t="s">
        <v>295</v>
      </c>
      <c r="AI38" s="131" t="s">
        <v>300</v>
      </c>
      <c r="AJ38" s="131" t="s">
        <v>305</v>
      </c>
      <c r="AK38" s="131" t="s">
        <v>312</v>
      </c>
      <c r="AL38" s="131" t="s">
        <v>315</v>
      </c>
    </row>
    <row r="39" spans="1:46" ht="36.75" customHeight="1" x14ac:dyDescent="0.25">
      <c r="A39" s="70"/>
      <c r="B39" s="71"/>
      <c r="C39" s="72"/>
      <c r="D39" s="72"/>
      <c r="E39" s="72"/>
      <c r="F39" s="71"/>
      <c r="G39" s="78"/>
      <c r="H39" s="73"/>
      <c r="K39" s="125" t="s">
        <v>485</v>
      </c>
      <c r="L39" s="125">
        <v>84040</v>
      </c>
      <c r="M39" s="125">
        <v>84110</v>
      </c>
      <c r="N39" s="125" t="s">
        <v>390</v>
      </c>
      <c r="O39" s="125" t="s">
        <v>428</v>
      </c>
      <c r="P39" s="125" t="s">
        <v>443</v>
      </c>
      <c r="Q39" s="125">
        <v>11.48</v>
      </c>
      <c r="R39" s="125" t="s">
        <v>486</v>
      </c>
      <c r="S39" s="125">
        <v>36</v>
      </c>
      <c r="AB39" s="130"/>
      <c r="AC39" s="131"/>
      <c r="AD39" s="130" t="s">
        <v>287</v>
      </c>
      <c r="AE39" s="137"/>
      <c r="AG39" s="131" t="s">
        <v>291</v>
      </c>
      <c r="AL39" s="131" t="s">
        <v>320</v>
      </c>
    </row>
    <row r="40" spans="1:46" ht="36.75" customHeight="1" x14ac:dyDescent="0.25">
      <c r="A40" s="70"/>
      <c r="B40" s="71"/>
      <c r="C40" s="72"/>
      <c r="D40" s="72"/>
      <c r="E40" s="72"/>
      <c r="F40" s="71"/>
      <c r="G40" s="78"/>
      <c r="H40" s="73"/>
      <c r="K40" s="125" t="s">
        <v>487</v>
      </c>
      <c r="L40" s="125">
        <v>84041</v>
      </c>
      <c r="M40" s="125">
        <v>84410</v>
      </c>
      <c r="N40" s="125" t="s">
        <v>390</v>
      </c>
      <c r="O40" s="125" t="s">
        <v>415</v>
      </c>
      <c r="P40" s="125" t="s">
        <v>412</v>
      </c>
      <c r="Q40" s="125">
        <v>7.63</v>
      </c>
      <c r="R40" s="125" t="s">
        <v>488</v>
      </c>
      <c r="S40" s="125">
        <v>62</v>
      </c>
      <c r="AB40" s="130"/>
      <c r="AC40" s="131"/>
      <c r="AD40" s="130" t="s">
        <v>288</v>
      </c>
      <c r="AE40" s="137"/>
    </row>
    <row r="41" spans="1:46" ht="36.75" customHeight="1" x14ac:dyDescent="0.25">
      <c r="A41" s="70"/>
      <c r="B41" s="71"/>
      <c r="C41" s="72"/>
      <c r="D41" s="72"/>
      <c r="E41" s="72"/>
      <c r="F41" s="71"/>
      <c r="G41" s="78"/>
      <c r="H41" s="73"/>
      <c r="I41" s="123"/>
      <c r="K41" s="125" t="s">
        <v>489</v>
      </c>
      <c r="L41" s="125">
        <v>84042</v>
      </c>
      <c r="M41" s="125">
        <v>84160</v>
      </c>
      <c r="N41" s="125" t="s">
        <v>399</v>
      </c>
      <c r="O41" s="125" t="s">
        <v>452</v>
      </c>
      <c r="P41" s="125" t="s">
        <v>401</v>
      </c>
      <c r="Q41" s="125">
        <v>32.68</v>
      </c>
      <c r="R41" s="125" t="s">
        <v>490</v>
      </c>
      <c r="S41" s="125">
        <v>54</v>
      </c>
      <c r="AB41" s="130"/>
      <c r="AC41" s="131"/>
      <c r="AD41" s="130" t="s">
        <v>289</v>
      </c>
      <c r="AE41" s="137"/>
    </row>
    <row r="42" spans="1:46" ht="36.75" customHeight="1" x14ac:dyDescent="0.25">
      <c r="A42" s="70"/>
      <c r="B42" s="71"/>
      <c r="C42" s="72"/>
      <c r="D42" s="72"/>
      <c r="E42" s="72"/>
      <c r="F42" s="71"/>
      <c r="G42" s="78"/>
      <c r="H42" s="73"/>
      <c r="I42" s="123"/>
      <c r="K42" s="125" t="s">
        <v>491</v>
      </c>
      <c r="L42" s="125">
        <v>84043</v>
      </c>
      <c r="M42" s="125">
        <v>84320</v>
      </c>
      <c r="N42" s="125" t="s">
        <v>369</v>
      </c>
      <c r="O42" s="125" t="s">
        <v>391</v>
      </c>
      <c r="P42" s="125" t="s">
        <v>370</v>
      </c>
      <c r="Q42" s="125">
        <v>16.57</v>
      </c>
      <c r="R42" s="125" t="s">
        <v>492</v>
      </c>
      <c r="S42" s="125">
        <v>511</v>
      </c>
      <c r="AB42" s="130"/>
      <c r="AC42" s="131" t="s">
        <v>291</v>
      </c>
      <c r="AD42" s="130" t="s">
        <v>292</v>
      </c>
      <c r="AE42" s="137" t="s">
        <v>293</v>
      </c>
    </row>
    <row r="43" spans="1:46" ht="36.75" customHeight="1" x14ac:dyDescent="0.25">
      <c r="A43" s="70"/>
      <c r="B43" s="71"/>
      <c r="C43" s="72"/>
      <c r="D43" s="72"/>
      <c r="E43" s="72"/>
      <c r="F43" s="71"/>
      <c r="G43" s="78"/>
      <c r="H43" s="73"/>
      <c r="I43" s="123"/>
      <c r="K43" s="125" t="s">
        <v>493</v>
      </c>
      <c r="L43" s="125">
        <v>84044</v>
      </c>
      <c r="M43" s="125">
        <v>84340</v>
      </c>
      <c r="N43" s="125" t="s">
        <v>390</v>
      </c>
      <c r="O43" s="125" t="s">
        <v>428</v>
      </c>
      <c r="P43" s="125" t="s">
        <v>443</v>
      </c>
      <c r="Q43" s="125">
        <v>14.91</v>
      </c>
      <c r="R43" s="125" t="s">
        <v>494</v>
      </c>
      <c r="S43" s="125">
        <v>75</v>
      </c>
      <c r="AB43" s="130" t="s">
        <v>294</v>
      </c>
      <c r="AC43" s="131" t="s">
        <v>295</v>
      </c>
      <c r="AD43" s="130" t="s">
        <v>296</v>
      </c>
      <c r="AE43" s="137" t="s">
        <v>297</v>
      </c>
    </row>
    <row r="44" spans="1:46" ht="15.6" thickBot="1" x14ac:dyDescent="0.3">
      <c r="A44" s="74"/>
      <c r="B44" s="75"/>
      <c r="C44" s="75"/>
      <c r="D44" s="76"/>
      <c r="E44" s="76"/>
      <c r="F44" s="75"/>
      <c r="G44" s="76">
        <f t="shared" ref="G44" si="0">SUM(G29:G43)</f>
        <v>0</v>
      </c>
      <c r="H44" s="77"/>
      <c r="I44" s="123"/>
      <c r="K44" s="125" t="s">
        <v>495</v>
      </c>
      <c r="L44" s="125">
        <v>84045</v>
      </c>
      <c r="M44" s="125">
        <v>84110</v>
      </c>
      <c r="N44" s="125" t="s">
        <v>390</v>
      </c>
      <c r="O44" s="125" t="s">
        <v>428</v>
      </c>
      <c r="P44" s="125" t="s">
        <v>443</v>
      </c>
      <c r="Q44" s="125">
        <v>8.65</v>
      </c>
      <c r="R44" s="125" t="s">
        <v>496</v>
      </c>
      <c r="S44" s="125">
        <v>50</v>
      </c>
      <c r="AB44" s="130"/>
      <c r="AC44" s="131"/>
      <c r="AD44" s="130"/>
      <c r="AE44" s="137" t="s">
        <v>298</v>
      </c>
    </row>
    <row r="45" spans="1:46" ht="12.6" customHeight="1" thickTop="1" thickBot="1" x14ac:dyDescent="0.3">
      <c r="A45" s="66"/>
      <c r="B45" s="54"/>
      <c r="C45" s="54"/>
      <c r="D45" s="54"/>
      <c r="E45" s="54"/>
      <c r="F45" s="54"/>
      <c r="K45" s="125" t="s">
        <v>497</v>
      </c>
      <c r="L45" s="128">
        <v>84046</v>
      </c>
      <c r="M45" s="128">
        <v>84410</v>
      </c>
      <c r="N45" s="128" t="s">
        <v>390</v>
      </c>
      <c r="O45" s="125" t="s">
        <v>415</v>
      </c>
      <c r="P45" s="128" t="s">
        <v>412</v>
      </c>
      <c r="Q45" s="128">
        <v>20.6</v>
      </c>
      <c r="R45" s="128" t="s">
        <v>498</v>
      </c>
      <c r="S45" s="129">
        <v>23</v>
      </c>
      <c r="AB45" s="126" t="s">
        <v>299</v>
      </c>
      <c r="AC45" s="126" t="s">
        <v>300</v>
      </c>
      <c r="AD45" s="126" t="s">
        <v>301</v>
      </c>
      <c r="AE45" s="126" t="s">
        <v>302</v>
      </c>
      <c r="AO45" s="131"/>
      <c r="AT45" s="131"/>
    </row>
    <row r="46" spans="1:46" ht="36.75" customHeight="1" thickTop="1" x14ac:dyDescent="0.25">
      <c r="A46" s="101" t="s">
        <v>50</v>
      </c>
      <c r="B46" s="25" t="s">
        <v>30</v>
      </c>
      <c r="C46" s="25" t="s">
        <v>31</v>
      </c>
      <c r="D46" s="25" t="s">
        <v>32</v>
      </c>
      <c r="E46" s="25" t="s">
        <v>33</v>
      </c>
      <c r="F46" s="25" t="s">
        <v>53</v>
      </c>
      <c r="G46" s="25" t="s">
        <v>185</v>
      </c>
      <c r="H46" s="102" t="s">
        <v>186</v>
      </c>
      <c r="I46" s="124"/>
      <c r="K46" s="125" t="s">
        <v>499</v>
      </c>
      <c r="L46" s="125">
        <v>84139</v>
      </c>
      <c r="M46" s="125">
        <v>84800</v>
      </c>
      <c r="N46" s="125" t="s">
        <v>369</v>
      </c>
      <c r="O46" s="125" t="s">
        <v>477</v>
      </c>
      <c r="P46" s="125" t="s">
        <v>478</v>
      </c>
      <c r="Q46" s="125">
        <v>7.14</v>
      </c>
      <c r="R46" s="125" t="s">
        <v>500</v>
      </c>
      <c r="S46" s="125">
        <v>85</v>
      </c>
      <c r="AB46" s="130"/>
      <c r="AC46" s="131"/>
      <c r="AD46" s="130"/>
      <c r="AE46" s="137" t="s">
        <v>303</v>
      </c>
    </row>
    <row r="47" spans="1:46" ht="36.75" customHeight="1" x14ac:dyDescent="0.25">
      <c r="A47" s="52" t="s">
        <v>34</v>
      </c>
      <c r="B47" s="83"/>
      <c r="C47" s="83"/>
      <c r="D47" s="83"/>
      <c r="E47" s="83"/>
      <c r="F47" s="83"/>
      <c r="G47" s="83"/>
      <c r="H47" s="84"/>
      <c r="I47" s="124"/>
      <c r="K47" s="125" t="s">
        <v>501</v>
      </c>
      <c r="L47" s="125">
        <v>84047</v>
      </c>
      <c r="M47" s="125">
        <v>84400</v>
      </c>
      <c r="N47" s="125" t="s">
        <v>399</v>
      </c>
      <c r="O47" s="125" t="s">
        <v>399</v>
      </c>
      <c r="P47" s="125" t="s">
        <v>407</v>
      </c>
      <c r="Q47" s="125">
        <v>14.9</v>
      </c>
      <c r="R47" s="125" t="s">
        <v>502</v>
      </c>
      <c r="S47" s="125">
        <v>204</v>
      </c>
      <c r="AB47" s="130" t="s">
        <v>304</v>
      </c>
      <c r="AC47" s="131" t="s">
        <v>305</v>
      </c>
      <c r="AD47" s="130" t="s">
        <v>306</v>
      </c>
      <c r="AE47" s="137" t="s">
        <v>290</v>
      </c>
    </row>
    <row r="48" spans="1:46" ht="36.75" customHeight="1" x14ac:dyDescent="0.25">
      <c r="A48" s="52" t="s">
        <v>35</v>
      </c>
      <c r="B48" s="83"/>
      <c r="C48" s="83"/>
      <c r="D48" s="83"/>
      <c r="E48" s="83"/>
      <c r="F48" s="83"/>
      <c r="G48" s="83"/>
      <c r="H48" s="84"/>
      <c r="I48" s="124"/>
      <c r="K48" s="125" t="s">
        <v>503</v>
      </c>
      <c r="L48" s="125">
        <v>84048</v>
      </c>
      <c r="M48" s="125">
        <v>84400</v>
      </c>
      <c r="N48" s="125" t="s">
        <v>399</v>
      </c>
      <c r="O48" s="125" t="s">
        <v>399</v>
      </c>
      <c r="P48" s="125" t="s">
        <v>407</v>
      </c>
      <c r="Q48" s="125">
        <v>8.15</v>
      </c>
      <c r="R48" s="125" t="s">
        <v>448</v>
      </c>
      <c r="S48" s="125">
        <v>8.3000000000000007</v>
      </c>
      <c r="AB48" s="130"/>
      <c r="AC48" s="131"/>
      <c r="AD48" s="130" t="s">
        <v>307</v>
      </c>
      <c r="AE48" s="137"/>
    </row>
    <row r="49" spans="1:80" ht="36.75" customHeight="1" x14ac:dyDescent="0.25">
      <c r="A49" s="52" t="s">
        <v>36</v>
      </c>
      <c r="B49" s="83"/>
      <c r="C49" s="83"/>
      <c r="D49" s="83"/>
      <c r="E49" s="83"/>
      <c r="F49" s="83"/>
      <c r="G49" s="83"/>
      <c r="H49" s="103"/>
      <c r="I49" s="124"/>
      <c r="K49" s="125" t="s">
        <v>504</v>
      </c>
      <c r="L49" s="125">
        <v>84049</v>
      </c>
      <c r="M49" s="125">
        <v>84190</v>
      </c>
      <c r="N49" s="125" t="s">
        <v>390</v>
      </c>
      <c r="O49" s="125" t="s">
        <v>428</v>
      </c>
      <c r="P49" s="125" t="s">
        <v>412</v>
      </c>
      <c r="Q49" s="125">
        <v>27.14</v>
      </c>
      <c r="R49" s="125" t="s">
        <v>505</v>
      </c>
      <c r="S49" s="125">
        <v>18</v>
      </c>
      <c r="AB49" s="130"/>
      <c r="AC49" s="131"/>
      <c r="AD49" s="130" t="s">
        <v>308</v>
      </c>
      <c r="AE49" s="137"/>
    </row>
    <row r="50" spans="1:80" ht="36.75" customHeight="1" thickBot="1" x14ac:dyDescent="0.3">
      <c r="A50" s="53" t="s">
        <v>37</v>
      </c>
      <c r="B50" s="82"/>
      <c r="C50" s="82"/>
      <c r="D50" s="82"/>
      <c r="E50" s="82"/>
      <c r="F50" s="82"/>
      <c r="G50" s="82"/>
      <c r="H50" s="104"/>
      <c r="I50" s="124"/>
      <c r="K50" s="125" t="s">
        <v>506</v>
      </c>
      <c r="L50" s="125">
        <v>84050</v>
      </c>
      <c r="M50" s="125">
        <v>84220</v>
      </c>
      <c r="N50" s="125" t="s">
        <v>399</v>
      </c>
      <c r="O50" s="125" t="s">
        <v>399</v>
      </c>
      <c r="P50" s="125" t="s">
        <v>423</v>
      </c>
      <c r="Q50" s="125">
        <v>48.04</v>
      </c>
      <c r="R50" s="125" t="s">
        <v>507</v>
      </c>
      <c r="S50" s="125">
        <v>37</v>
      </c>
      <c r="AB50" s="130"/>
      <c r="AC50" s="131"/>
      <c r="AD50" s="130" t="s">
        <v>309</v>
      </c>
      <c r="AE50" s="137"/>
    </row>
    <row r="51" spans="1:80" ht="12.6" customHeight="1" thickTop="1" x14ac:dyDescent="0.25">
      <c r="A51" s="66"/>
      <c r="B51" s="54"/>
      <c r="C51" s="54"/>
      <c r="D51" s="54"/>
      <c r="E51" s="54"/>
      <c r="F51" s="54"/>
      <c r="I51" s="124"/>
      <c r="K51" s="125" t="s">
        <v>508</v>
      </c>
      <c r="L51" s="125">
        <v>84051</v>
      </c>
      <c r="M51" s="125">
        <v>84220</v>
      </c>
      <c r="N51" s="125" t="s">
        <v>399</v>
      </c>
      <c r="O51" s="125" t="s">
        <v>399</v>
      </c>
      <c r="P51" s="125" t="s">
        <v>407</v>
      </c>
      <c r="Q51" s="125">
        <v>23.77</v>
      </c>
      <c r="R51" s="125" t="s">
        <v>509</v>
      </c>
      <c r="S51" s="125">
        <v>46</v>
      </c>
      <c r="AB51" s="130"/>
      <c r="AC51" s="131"/>
      <c r="AD51" s="130" t="s">
        <v>310</v>
      </c>
      <c r="AE51" s="137"/>
    </row>
    <row r="52" spans="1:80" s="58" customFormat="1" ht="15.6" x14ac:dyDescent="0.25">
      <c r="A52" s="234" t="s">
        <v>51</v>
      </c>
      <c r="B52" s="235"/>
      <c r="C52" s="235"/>
      <c r="D52" s="235"/>
      <c r="E52" s="235"/>
      <c r="F52" s="235"/>
      <c r="G52" s="235"/>
      <c r="H52" s="235"/>
      <c r="I52" s="120"/>
      <c r="J52" s="85"/>
      <c r="K52" s="125" t="s">
        <v>510</v>
      </c>
      <c r="L52" s="125">
        <v>84052</v>
      </c>
      <c r="M52" s="125">
        <v>84240</v>
      </c>
      <c r="N52" s="125" t="s">
        <v>399</v>
      </c>
      <c r="O52" s="125" t="s">
        <v>400</v>
      </c>
      <c r="P52" s="125" t="s">
        <v>401</v>
      </c>
      <c r="Q52" s="125">
        <v>31.2</v>
      </c>
      <c r="R52" s="125" t="s">
        <v>511</v>
      </c>
      <c r="S52" s="125">
        <v>40</v>
      </c>
      <c r="T52" s="125"/>
      <c r="U52" s="125"/>
      <c r="V52" s="125"/>
      <c r="W52" s="125"/>
      <c r="X52" s="125"/>
      <c r="Y52" s="125"/>
      <c r="Z52" s="125"/>
      <c r="AA52" s="125"/>
      <c r="AB52" s="130" t="s">
        <v>311</v>
      </c>
      <c r="AC52" s="131" t="s">
        <v>312</v>
      </c>
      <c r="AD52" s="130" t="s">
        <v>313</v>
      </c>
      <c r="AE52" s="137" t="s">
        <v>290</v>
      </c>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86"/>
      <c r="BF52" s="86"/>
      <c r="BG52" s="85"/>
      <c r="BH52" s="85"/>
      <c r="BI52" s="85"/>
      <c r="BJ52" s="85"/>
      <c r="BK52" s="85"/>
      <c r="BL52" s="85"/>
      <c r="BM52" s="85"/>
      <c r="BN52" s="85"/>
      <c r="BO52" s="85"/>
      <c r="BP52" s="85"/>
      <c r="BQ52" s="85"/>
      <c r="BR52" s="85"/>
      <c r="BS52" s="85"/>
      <c r="BT52" s="85"/>
      <c r="BU52" s="85"/>
      <c r="BV52" s="85"/>
      <c r="BW52" s="85"/>
      <c r="BX52" s="85"/>
      <c r="BY52" s="85"/>
      <c r="BZ52" s="85"/>
      <c r="CA52" s="87"/>
      <c r="CB52" s="87"/>
    </row>
    <row r="53" spans="1:80" ht="12.6" customHeight="1" thickBot="1" x14ac:dyDescent="0.3">
      <c r="A53" s="66"/>
      <c r="B53" s="54"/>
      <c r="C53" s="54"/>
      <c r="D53" s="54"/>
      <c r="E53" s="54"/>
      <c r="F53" s="54"/>
      <c r="K53" s="125" t="s">
        <v>512</v>
      </c>
      <c r="L53" s="125">
        <v>84053</v>
      </c>
      <c r="M53" s="125">
        <v>84600</v>
      </c>
      <c r="N53" s="125" t="s">
        <v>390</v>
      </c>
      <c r="O53" s="125" t="s">
        <v>513</v>
      </c>
      <c r="P53" s="125" t="s">
        <v>514</v>
      </c>
      <c r="Q53" s="125">
        <v>14.92</v>
      </c>
      <c r="R53" s="125" t="s">
        <v>515</v>
      </c>
      <c r="S53" s="125">
        <v>117</v>
      </c>
      <c r="AB53" s="130" t="s">
        <v>314</v>
      </c>
      <c r="AC53" s="131" t="s">
        <v>315</v>
      </c>
      <c r="AD53" s="130" t="s">
        <v>316</v>
      </c>
      <c r="AE53" s="137" t="s">
        <v>290</v>
      </c>
    </row>
    <row r="54" spans="1:80" ht="36.75" customHeight="1" thickTop="1" x14ac:dyDescent="0.25">
      <c r="A54" s="105" t="s">
        <v>38</v>
      </c>
      <c r="B54" s="106" t="s">
        <v>710</v>
      </c>
      <c r="C54" s="106" t="s">
        <v>258</v>
      </c>
      <c r="D54" s="106" t="s">
        <v>711</v>
      </c>
      <c r="E54" s="106" t="s">
        <v>712</v>
      </c>
      <c r="F54" s="106" t="s">
        <v>44</v>
      </c>
      <c r="G54" s="106" t="s">
        <v>39</v>
      </c>
      <c r="H54" s="107" t="s">
        <v>40</v>
      </c>
      <c r="K54" s="125" t="s">
        <v>516</v>
      </c>
      <c r="L54" s="125">
        <v>84055</v>
      </c>
      <c r="M54" s="125">
        <v>84450</v>
      </c>
      <c r="N54" s="125" t="s">
        <v>369</v>
      </c>
      <c r="O54" s="125" t="s">
        <v>517</v>
      </c>
      <c r="P54" s="125" t="s">
        <v>370</v>
      </c>
      <c r="Q54" s="125">
        <v>2.57</v>
      </c>
      <c r="R54" s="125" t="s">
        <v>518</v>
      </c>
      <c r="S54" s="125">
        <v>586</v>
      </c>
      <c r="AB54" s="130"/>
      <c r="AC54" s="131"/>
      <c r="AD54" s="130" t="s">
        <v>317</v>
      </c>
      <c r="AE54" s="137"/>
    </row>
    <row r="55" spans="1:80" ht="36.75" customHeight="1" x14ac:dyDescent="0.25">
      <c r="A55" s="52" t="s">
        <v>41</v>
      </c>
      <c r="B55" s="59"/>
      <c r="C55" s="59"/>
      <c r="D55" s="59"/>
      <c r="E55" s="59"/>
      <c r="F55" s="60" t="str">
        <f>IF(SUM(B55:E55)=0,"",SUM(B55:E55))</f>
        <v/>
      </c>
      <c r="G55" s="61"/>
      <c r="H55" s="108" t="str">
        <f>IFERROR(F55/$F$60,"")</f>
        <v/>
      </c>
      <c r="K55" s="125" t="s">
        <v>519</v>
      </c>
      <c r="L55" s="125">
        <v>84056</v>
      </c>
      <c r="M55" s="125">
        <v>84150</v>
      </c>
      <c r="N55" s="125" t="s">
        <v>390</v>
      </c>
      <c r="O55" s="125" t="s">
        <v>431</v>
      </c>
      <c r="P55" s="125" t="s">
        <v>458</v>
      </c>
      <c r="Q55" s="125">
        <v>23.87</v>
      </c>
      <c r="R55" s="125" t="s">
        <v>520</v>
      </c>
      <c r="S55" s="125">
        <v>226</v>
      </c>
      <c r="AB55" s="130"/>
      <c r="AC55" s="131"/>
      <c r="AD55" s="130" t="s">
        <v>318</v>
      </c>
      <c r="AE55" s="137"/>
    </row>
    <row r="56" spans="1:80" ht="36.75" customHeight="1" x14ac:dyDescent="0.25">
      <c r="A56" s="109" t="s">
        <v>52</v>
      </c>
      <c r="B56" s="62"/>
      <c r="C56" s="62"/>
      <c r="D56" s="62"/>
      <c r="E56" s="62"/>
      <c r="F56" s="63" t="str">
        <f t="shared" ref="F56:F59" si="1">IF(SUM(B56:E56)=0,"",SUM(B56:E56))</f>
        <v/>
      </c>
      <c r="G56" s="64"/>
      <c r="H56" s="110" t="str">
        <f t="shared" ref="H56:H59" si="2">IFERROR(F56/$F$60,"")</f>
        <v/>
      </c>
      <c r="K56" s="125" t="s">
        <v>521</v>
      </c>
      <c r="L56" s="125">
        <v>84057</v>
      </c>
      <c r="M56" s="125">
        <v>84220</v>
      </c>
      <c r="N56" s="125" t="s">
        <v>399</v>
      </c>
      <c r="O56" s="125" t="s">
        <v>399</v>
      </c>
      <c r="P56" s="125" t="s">
        <v>407</v>
      </c>
      <c r="Q56" s="125">
        <v>8.2899999999999991</v>
      </c>
      <c r="R56" s="125" t="s">
        <v>522</v>
      </c>
      <c r="S56" s="125">
        <v>41</v>
      </c>
      <c r="AB56" s="130"/>
      <c r="AC56" s="131"/>
      <c r="AD56" s="130" t="s">
        <v>319</v>
      </c>
      <c r="AE56" s="137"/>
    </row>
    <row r="57" spans="1:80" ht="36.75" customHeight="1" x14ac:dyDescent="0.25">
      <c r="A57" s="52" t="s">
        <v>42</v>
      </c>
      <c r="B57" s="59"/>
      <c r="C57" s="59"/>
      <c r="D57" s="59"/>
      <c r="E57" s="59"/>
      <c r="F57" s="60" t="str">
        <f t="shared" si="1"/>
        <v/>
      </c>
      <c r="G57" s="61" t="s">
        <v>195</v>
      </c>
      <c r="H57" s="108" t="str">
        <f t="shared" si="2"/>
        <v/>
      </c>
      <c r="K57" s="125" t="s">
        <v>477</v>
      </c>
      <c r="L57" s="125">
        <v>84054</v>
      </c>
      <c r="M57" s="125">
        <v>84800</v>
      </c>
      <c r="N57" s="125" t="s">
        <v>369</v>
      </c>
      <c r="O57" s="125" t="s">
        <v>477</v>
      </c>
      <c r="P57" s="125" t="s">
        <v>478</v>
      </c>
      <c r="Q57" s="125">
        <v>44.57</v>
      </c>
      <c r="R57" s="125" t="s">
        <v>523</v>
      </c>
      <c r="S57" s="125">
        <v>436</v>
      </c>
      <c r="AB57" s="130"/>
      <c r="AC57" s="131" t="s">
        <v>320</v>
      </c>
      <c r="AD57" s="130" t="s">
        <v>321</v>
      </c>
      <c r="AE57" s="137" t="s">
        <v>324</v>
      </c>
    </row>
    <row r="58" spans="1:80" ht="36.75" customHeight="1" x14ac:dyDescent="0.25">
      <c r="A58" s="52" t="s">
        <v>43</v>
      </c>
      <c r="B58" s="59"/>
      <c r="C58" s="59"/>
      <c r="D58" s="59"/>
      <c r="E58" s="59"/>
      <c r="F58" s="60" t="str">
        <f t="shared" si="1"/>
        <v/>
      </c>
      <c r="G58" s="65"/>
      <c r="H58" s="108" t="str">
        <f t="shared" si="2"/>
        <v/>
      </c>
      <c r="K58" s="125" t="s">
        <v>524</v>
      </c>
      <c r="L58" s="125">
        <v>84009</v>
      </c>
      <c r="M58" s="125">
        <v>84240</v>
      </c>
      <c r="N58" s="125" t="s">
        <v>399</v>
      </c>
      <c r="O58" s="125" t="s">
        <v>400</v>
      </c>
      <c r="P58" s="125" t="s">
        <v>401</v>
      </c>
      <c r="Q58" s="125">
        <v>27.74</v>
      </c>
      <c r="R58" s="125" t="s">
        <v>525</v>
      </c>
      <c r="S58" s="125">
        <v>56</v>
      </c>
      <c r="AB58" s="130"/>
      <c r="AC58" s="131"/>
      <c r="AD58" s="130" t="s">
        <v>322</v>
      </c>
      <c r="AE58" s="137" t="s">
        <v>325</v>
      </c>
    </row>
    <row r="59" spans="1:80" ht="36.75" customHeight="1" x14ac:dyDescent="0.25">
      <c r="A59" s="52" t="s">
        <v>193</v>
      </c>
      <c r="B59" s="59"/>
      <c r="C59" s="59"/>
      <c r="D59" s="59"/>
      <c r="E59" s="59"/>
      <c r="F59" s="60" t="str">
        <f t="shared" si="1"/>
        <v/>
      </c>
      <c r="G59" s="61" t="s">
        <v>194</v>
      </c>
      <c r="H59" s="108" t="str">
        <f t="shared" si="2"/>
        <v/>
      </c>
      <c r="K59" s="125" t="s">
        <v>526</v>
      </c>
      <c r="L59" s="125">
        <v>84010</v>
      </c>
      <c r="M59" s="125">
        <v>84120</v>
      </c>
      <c r="N59" s="125" t="s">
        <v>399</v>
      </c>
      <c r="O59" s="125" t="s">
        <v>400</v>
      </c>
      <c r="P59" s="125" t="s">
        <v>401</v>
      </c>
      <c r="Q59" s="125">
        <v>5.9</v>
      </c>
      <c r="R59" s="125" t="s">
        <v>527</v>
      </c>
      <c r="S59" s="125">
        <v>138</v>
      </c>
      <c r="AB59" s="130"/>
      <c r="AC59" s="131"/>
      <c r="AD59" s="130" t="s">
        <v>323</v>
      </c>
      <c r="AE59" s="128"/>
    </row>
    <row r="60" spans="1:80" ht="36.75" customHeight="1" thickBot="1" x14ac:dyDescent="0.3">
      <c r="A60" s="111" t="s">
        <v>44</v>
      </c>
      <c r="B60" s="112" t="str">
        <f>IF(SUM(B55:B59)=0,"",SUM(B55:B59))</f>
        <v/>
      </c>
      <c r="C60" s="112" t="str">
        <f t="shared" ref="C60:F60" si="3">IF(SUM(C55:C59)=0,"",SUM(C55:C59))</f>
        <v/>
      </c>
      <c r="D60" s="112" t="str">
        <f t="shared" si="3"/>
        <v/>
      </c>
      <c r="E60" s="112" t="str">
        <f t="shared" si="3"/>
        <v/>
      </c>
      <c r="F60" s="112" t="str">
        <f t="shared" si="3"/>
        <v/>
      </c>
      <c r="G60" s="112"/>
      <c r="H60" s="113"/>
      <c r="K60" s="125" t="s">
        <v>528</v>
      </c>
      <c r="L60" s="125">
        <v>84084</v>
      </c>
      <c r="M60" s="125">
        <v>84240</v>
      </c>
      <c r="N60" s="125" t="s">
        <v>399</v>
      </c>
      <c r="O60" s="125" t="s">
        <v>400</v>
      </c>
      <c r="P60" s="125" t="s">
        <v>401</v>
      </c>
      <c r="Q60" s="125">
        <v>14.63</v>
      </c>
      <c r="R60" s="125" t="s">
        <v>529</v>
      </c>
      <c r="S60" s="125">
        <v>91</v>
      </c>
    </row>
    <row r="61" spans="1:80" ht="12.6" customHeight="1" thickTop="1" thickBot="1" x14ac:dyDescent="0.3">
      <c r="A61" s="66"/>
      <c r="B61" s="54"/>
      <c r="C61" s="54"/>
      <c r="D61" s="54"/>
      <c r="E61" s="54"/>
      <c r="F61" s="54"/>
      <c r="K61" s="125" t="s">
        <v>530</v>
      </c>
      <c r="L61" s="125">
        <v>84100</v>
      </c>
      <c r="M61" s="125">
        <v>84190</v>
      </c>
      <c r="N61" s="125" t="s">
        <v>390</v>
      </c>
      <c r="O61" s="125" t="s">
        <v>428</v>
      </c>
      <c r="P61" s="125" t="s">
        <v>412</v>
      </c>
      <c r="Q61" s="125">
        <v>4.87</v>
      </c>
      <c r="R61" s="125" t="s">
        <v>531</v>
      </c>
      <c r="S61" s="125">
        <v>10</v>
      </c>
    </row>
    <row r="62" spans="1:80" ht="36.75" customHeight="1" thickTop="1" x14ac:dyDescent="0.25">
      <c r="A62" s="114" t="s">
        <v>45</v>
      </c>
      <c r="B62" s="115" t="s">
        <v>710</v>
      </c>
      <c r="C62" s="115" t="s">
        <v>258</v>
      </c>
      <c r="D62" s="115" t="s">
        <v>711</v>
      </c>
      <c r="E62" s="115" t="s">
        <v>712</v>
      </c>
      <c r="F62" s="115" t="s">
        <v>44</v>
      </c>
      <c r="G62" s="115" t="s">
        <v>39</v>
      </c>
      <c r="H62" s="116" t="s">
        <v>40</v>
      </c>
      <c r="K62" s="125" t="s">
        <v>532</v>
      </c>
      <c r="L62" s="125">
        <v>84101</v>
      </c>
      <c r="M62" s="125">
        <v>84210</v>
      </c>
      <c r="N62" s="125" t="s">
        <v>390</v>
      </c>
      <c r="O62" s="125" t="s">
        <v>415</v>
      </c>
      <c r="P62" s="125" t="s">
        <v>412</v>
      </c>
      <c r="Q62" s="125">
        <v>11.03</v>
      </c>
      <c r="R62" s="125" t="s">
        <v>533</v>
      </c>
      <c r="S62" s="125">
        <v>38</v>
      </c>
    </row>
    <row r="63" spans="1:80" ht="36.75" customHeight="1" x14ac:dyDescent="0.25">
      <c r="A63" s="52" t="s">
        <v>55</v>
      </c>
      <c r="B63" s="59"/>
      <c r="C63" s="59"/>
      <c r="D63" s="59"/>
      <c r="E63" s="59"/>
      <c r="F63" s="60" t="str">
        <f t="shared" ref="F63:F69" si="4">IF(SUM(B63:E63)=0,"",SUM(B63:E63))</f>
        <v/>
      </c>
      <c r="G63" s="61"/>
      <c r="H63" s="108" t="str">
        <f>IFERROR(F63/$F$70,"")</f>
        <v/>
      </c>
      <c r="K63" s="125" t="s">
        <v>534</v>
      </c>
      <c r="L63" s="125">
        <v>84133</v>
      </c>
      <c r="M63" s="125">
        <v>84240</v>
      </c>
      <c r="N63" s="125" t="s">
        <v>399</v>
      </c>
      <c r="O63" s="125" t="s">
        <v>400</v>
      </c>
      <c r="P63" s="125" t="s">
        <v>401</v>
      </c>
      <c r="Q63" s="125">
        <v>41.3</v>
      </c>
      <c r="R63" s="125" t="s">
        <v>535</v>
      </c>
      <c r="S63" s="125">
        <v>104</v>
      </c>
    </row>
    <row r="64" spans="1:80" ht="36.75" customHeight="1" x14ac:dyDescent="0.25">
      <c r="A64" s="52" t="s">
        <v>54</v>
      </c>
      <c r="B64" s="59"/>
      <c r="C64" s="59"/>
      <c r="D64" s="59"/>
      <c r="E64" s="59"/>
      <c r="F64" s="60" t="str">
        <f t="shared" si="4"/>
        <v/>
      </c>
      <c r="G64" s="61"/>
      <c r="H64" s="108" t="str">
        <f t="shared" ref="H64:H69" si="5">IFERROR(F64/$F$70,"")</f>
        <v/>
      </c>
      <c r="K64" s="125" t="s">
        <v>536</v>
      </c>
      <c r="L64" s="125">
        <v>84058</v>
      </c>
      <c r="M64" s="125">
        <v>84480</v>
      </c>
      <c r="N64" s="125" t="s">
        <v>399</v>
      </c>
      <c r="O64" s="125" t="s">
        <v>399</v>
      </c>
      <c r="P64" s="125" t="s">
        <v>407</v>
      </c>
      <c r="Q64" s="125">
        <v>10.66</v>
      </c>
      <c r="R64" s="125" t="s">
        <v>537</v>
      </c>
      <c r="S64" s="125">
        <v>38</v>
      </c>
    </row>
    <row r="65" spans="1:19" ht="36.75" customHeight="1" x14ac:dyDescent="0.25">
      <c r="A65" s="52" t="s">
        <v>46</v>
      </c>
      <c r="B65" s="59"/>
      <c r="C65" s="59"/>
      <c r="D65" s="59"/>
      <c r="E65" s="59"/>
      <c r="F65" s="60" t="str">
        <f t="shared" si="4"/>
        <v/>
      </c>
      <c r="G65" s="61"/>
      <c r="H65" s="108" t="str">
        <f t="shared" si="5"/>
        <v/>
      </c>
      <c r="K65" s="125" t="s">
        <v>538</v>
      </c>
      <c r="L65" s="125">
        <v>84059</v>
      </c>
      <c r="M65" s="125">
        <v>84190</v>
      </c>
      <c r="N65" s="125" t="s">
        <v>390</v>
      </c>
      <c r="O65" s="125" t="s">
        <v>428</v>
      </c>
      <c r="P65" s="125" t="s">
        <v>412</v>
      </c>
      <c r="Q65" s="125">
        <v>4.54</v>
      </c>
      <c r="R65" s="125" t="s">
        <v>539</v>
      </c>
      <c r="S65" s="125">
        <v>26</v>
      </c>
    </row>
    <row r="66" spans="1:19" ht="36.75" customHeight="1" x14ac:dyDescent="0.25">
      <c r="A66" s="52" t="s">
        <v>47</v>
      </c>
      <c r="B66" s="59"/>
      <c r="C66" s="59"/>
      <c r="D66" s="59"/>
      <c r="E66" s="59"/>
      <c r="F66" s="60" t="str">
        <f t="shared" si="4"/>
        <v/>
      </c>
      <c r="G66" s="61"/>
      <c r="H66" s="108" t="str">
        <f t="shared" si="5"/>
        <v/>
      </c>
      <c r="K66" s="125" t="s">
        <v>540</v>
      </c>
      <c r="L66" s="125">
        <v>84061</v>
      </c>
      <c r="M66" s="125">
        <v>84290</v>
      </c>
      <c r="N66" s="125" t="s">
        <v>390</v>
      </c>
      <c r="O66" s="125" t="s">
        <v>437</v>
      </c>
      <c r="P66" s="125" t="s">
        <v>463</v>
      </c>
      <c r="Q66" s="125">
        <v>9.2899999999999991</v>
      </c>
      <c r="R66" s="125" t="s">
        <v>541</v>
      </c>
      <c r="S66" s="125">
        <v>36</v>
      </c>
    </row>
    <row r="67" spans="1:19" ht="36.75" customHeight="1" x14ac:dyDescent="0.25">
      <c r="A67" s="52" t="s">
        <v>48</v>
      </c>
      <c r="B67" s="59"/>
      <c r="C67" s="59"/>
      <c r="D67" s="59"/>
      <c r="E67" s="59"/>
      <c r="F67" s="60" t="str">
        <f t="shared" si="4"/>
        <v/>
      </c>
      <c r="G67" s="61"/>
      <c r="H67" s="108" t="str">
        <f t="shared" si="5"/>
        <v/>
      </c>
      <c r="K67" s="125" t="s">
        <v>542</v>
      </c>
      <c r="L67" s="125">
        <v>84060</v>
      </c>
      <c r="M67" s="125">
        <v>84400</v>
      </c>
      <c r="N67" s="125" t="s">
        <v>399</v>
      </c>
      <c r="O67" s="125" t="s">
        <v>399</v>
      </c>
      <c r="P67" s="125" t="s">
        <v>407</v>
      </c>
      <c r="Q67" s="125">
        <v>21.79</v>
      </c>
      <c r="R67" s="125" t="s">
        <v>543</v>
      </c>
      <c r="S67" s="125">
        <v>1.7</v>
      </c>
    </row>
    <row r="68" spans="1:19" ht="36.75" customHeight="1" x14ac:dyDescent="0.25">
      <c r="A68" s="52" t="s">
        <v>49</v>
      </c>
      <c r="B68" s="59"/>
      <c r="C68" s="59"/>
      <c r="D68" s="59"/>
      <c r="E68" s="59"/>
      <c r="F68" s="60" t="str">
        <f t="shared" si="4"/>
        <v/>
      </c>
      <c r="G68" s="61"/>
      <c r="H68" s="108" t="str">
        <f t="shared" si="5"/>
        <v/>
      </c>
      <c r="K68" s="125" t="s">
        <v>544</v>
      </c>
      <c r="L68" s="125">
        <v>84062</v>
      </c>
      <c r="M68" s="125">
        <v>84800</v>
      </c>
      <c r="N68" s="125" t="s">
        <v>399</v>
      </c>
      <c r="O68" s="125" t="s">
        <v>452</v>
      </c>
      <c r="P68" s="125" t="s">
        <v>423</v>
      </c>
      <c r="Q68" s="125">
        <v>16.93</v>
      </c>
      <c r="R68" s="125" t="s">
        <v>545</v>
      </c>
      <c r="S68" s="125">
        <v>97</v>
      </c>
    </row>
    <row r="69" spans="1:19" ht="36.75" customHeight="1" x14ac:dyDescent="0.25">
      <c r="A69" s="52" t="s">
        <v>193</v>
      </c>
      <c r="B69" s="59"/>
      <c r="C69" s="59"/>
      <c r="D69" s="59"/>
      <c r="E69" s="59"/>
      <c r="F69" s="60" t="str">
        <f t="shared" si="4"/>
        <v/>
      </c>
      <c r="G69" s="61" t="s">
        <v>194</v>
      </c>
      <c r="H69" s="108" t="str">
        <f t="shared" si="5"/>
        <v/>
      </c>
      <c r="K69" s="125" t="s">
        <v>546</v>
      </c>
      <c r="L69" s="125">
        <v>84063</v>
      </c>
      <c r="M69" s="125">
        <v>84840</v>
      </c>
      <c r="N69" s="125" t="s">
        <v>390</v>
      </c>
      <c r="O69" s="125" t="s">
        <v>437</v>
      </c>
      <c r="P69" s="125" t="s">
        <v>438</v>
      </c>
      <c r="Q69" s="125">
        <v>11.97</v>
      </c>
      <c r="R69" s="125" t="s">
        <v>547</v>
      </c>
      <c r="S69" s="125">
        <v>33</v>
      </c>
    </row>
    <row r="70" spans="1:19" ht="36.75" customHeight="1" thickBot="1" x14ac:dyDescent="0.3">
      <c r="A70" s="117" t="s">
        <v>44</v>
      </c>
      <c r="B70" s="118" t="str">
        <f>IF(SUM(B63:B69)=0,"",SUM(B63:B69))</f>
        <v/>
      </c>
      <c r="C70" s="118" t="str">
        <f t="shared" ref="C70:F70" si="6">IF(SUM(C63:C69)=0,"",SUM(C63:C69))</f>
        <v/>
      </c>
      <c r="D70" s="118" t="str">
        <f t="shared" si="6"/>
        <v/>
      </c>
      <c r="E70" s="118" t="str">
        <f t="shared" si="6"/>
        <v/>
      </c>
      <c r="F70" s="118" t="str">
        <f t="shared" si="6"/>
        <v/>
      </c>
      <c r="G70" s="118"/>
      <c r="H70" s="119"/>
      <c r="K70" s="125" t="s">
        <v>548</v>
      </c>
      <c r="L70" s="125">
        <v>84064</v>
      </c>
      <c r="M70" s="125">
        <v>84840</v>
      </c>
      <c r="N70" s="125" t="s">
        <v>390</v>
      </c>
      <c r="O70" s="125" t="s">
        <v>437</v>
      </c>
      <c r="P70" s="125" t="s">
        <v>438</v>
      </c>
      <c r="Q70" s="125">
        <v>17.37</v>
      </c>
      <c r="R70" s="125" t="s">
        <v>549</v>
      </c>
      <c r="S70" s="125">
        <v>219</v>
      </c>
    </row>
    <row r="71" spans="1:19" ht="36.75" customHeight="1" thickTop="1" x14ac:dyDescent="0.25">
      <c r="A71" s="66"/>
      <c r="B71" s="54"/>
      <c r="C71" s="54"/>
      <c r="D71" s="54"/>
      <c r="E71" s="54"/>
      <c r="F71" s="54"/>
      <c r="K71" s="125" t="s">
        <v>550</v>
      </c>
      <c r="L71" s="125">
        <v>84065</v>
      </c>
      <c r="M71" s="125">
        <v>84360</v>
      </c>
      <c r="N71" s="125" t="s">
        <v>399</v>
      </c>
      <c r="O71" s="125" t="s">
        <v>452</v>
      </c>
      <c r="P71" s="125" t="s">
        <v>423</v>
      </c>
      <c r="Q71" s="125">
        <v>21.81</v>
      </c>
      <c r="R71" s="125" t="s">
        <v>551</v>
      </c>
      <c r="S71" s="125">
        <v>177</v>
      </c>
    </row>
    <row r="72" spans="1:19" ht="36.75" customHeight="1" x14ac:dyDescent="0.25">
      <c r="A72" s="66"/>
      <c r="B72" s="54"/>
      <c r="C72" s="54"/>
      <c r="D72" s="54"/>
      <c r="E72" s="54"/>
      <c r="F72" s="54"/>
      <c r="K72" s="125" t="s">
        <v>552</v>
      </c>
      <c r="L72" s="125">
        <v>84008</v>
      </c>
      <c r="M72" s="125">
        <v>84330</v>
      </c>
      <c r="N72" s="125" t="s">
        <v>390</v>
      </c>
      <c r="O72" s="125" t="s">
        <v>428</v>
      </c>
      <c r="P72" s="125" t="s">
        <v>412</v>
      </c>
      <c r="Q72" s="125">
        <v>16.04</v>
      </c>
      <c r="R72" s="125" t="s">
        <v>553</v>
      </c>
      <c r="S72" s="125">
        <v>39</v>
      </c>
    </row>
    <row r="73" spans="1:19" ht="36.75" customHeight="1" x14ac:dyDescent="0.25">
      <c r="A73" s="66"/>
      <c r="B73" s="54"/>
      <c r="C73" s="54"/>
      <c r="D73" s="54"/>
      <c r="E73" s="54"/>
      <c r="F73" s="54"/>
      <c r="K73" s="125" t="s">
        <v>554</v>
      </c>
      <c r="L73" s="125">
        <v>84011</v>
      </c>
      <c r="M73" s="125">
        <v>84210</v>
      </c>
      <c r="N73" s="125" t="s">
        <v>390</v>
      </c>
      <c r="O73" s="125" t="s">
        <v>415</v>
      </c>
      <c r="P73" s="125" t="s">
        <v>412</v>
      </c>
      <c r="Q73" s="125">
        <v>9.0399999999999991</v>
      </c>
      <c r="R73" s="125" t="s">
        <v>555</v>
      </c>
      <c r="S73" s="125">
        <v>39</v>
      </c>
    </row>
    <row r="74" spans="1:19" ht="36.75" customHeight="1" x14ac:dyDescent="0.25">
      <c r="A74" s="66"/>
      <c r="B74" s="54"/>
      <c r="C74" s="54"/>
      <c r="D74" s="54"/>
      <c r="E74" s="54"/>
      <c r="F74" s="54"/>
      <c r="K74" s="125" t="s">
        <v>517</v>
      </c>
      <c r="L74" s="125">
        <v>84092</v>
      </c>
      <c r="M74" s="125">
        <v>84130</v>
      </c>
      <c r="N74" s="125" t="s">
        <v>369</v>
      </c>
      <c r="O74" s="125" t="s">
        <v>517</v>
      </c>
      <c r="P74" s="125" t="s">
        <v>370</v>
      </c>
      <c r="Q74" s="125">
        <v>10.77</v>
      </c>
      <c r="R74" s="125" t="s">
        <v>556</v>
      </c>
      <c r="S74" s="138">
        <v>1628</v>
      </c>
    </row>
    <row r="75" spans="1:19" ht="36.75" customHeight="1" x14ac:dyDescent="0.25">
      <c r="A75" s="66"/>
      <c r="B75" s="54"/>
      <c r="C75" s="54"/>
      <c r="D75" s="54"/>
      <c r="E75" s="54"/>
      <c r="F75" s="54"/>
      <c r="K75" s="125" t="s">
        <v>557</v>
      </c>
      <c r="L75" s="125">
        <v>84132</v>
      </c>
      <c r="M75" s="125">
        <v>84250</v>
      </c>
      <c r="N75" s="125" t="s">
        <v>369</v>
      </c>
      <c r="O75" s="125" t="s">
        <v>477</v>
      </c>
      <c r="P75" s="125" t="s">
        <v>478</v>
      </c>
      <c r="Q75" s="125">
        <v>35.53</v>
      </c>
      <c r="R75" s="125" t="s">
        <v>558</v>
      </c>
      <c r="S75" s="125">
        <v>255</v>
      </c>
    </row>
    <row r="76" spans="1:19" ht="36.75" customHeight="1" x14ac:dyDescent="0.25">
      <c r="A76" s="66"/>
      <c r="B76" s="54"/>
      <c r="C76" s="54"/>
      <c r="D76" s="54"/>
      <c r="E76" s="54"/>
      <c r="F76" s="54"/>
      <c r="K76" s="125" t="s">
        <v>559</v>
      </c>
      <c r="L76" s="125">
        <v>84066</v>
      </c>
      <c r="M76" s="125">
        <v>84220</v>
      </c>
      <c r="N76" s="125" t="s">
        <v>399</v>
      </c>
      <c r="O76" s="125" t="s">
        <v>399</v>
      </c>
      <c r="P76" s="125" t="s">
        <v>407</v>
      </c>
      <c r="Q76" s="125">
        <v>38.89</v>
      </c>
      <c r="R76" s="125" t="s">
        <v>560</v>
      </c>
      <c r="S76" s="125">
        <v>7.4</v>
      </c>
    </row>
    <row r="77" spans="1:19" ht="36.75" customHeight="1" x14ac:dyDescent="0.25">
      <c r="A77" s="66"/>
      <c r="B77" s="54"/>
      <c r="C77" s="54"/>
      <c r="D77" s="54"/>
      <c r="E77" s="54"/>
      <c r="F77" s="54"/>
      <c r="K77" s="125" t="s">
        <v>561</v>
      </c>
      <c r="L77" s="125">
        <v>84067</v>
      </c>
      <c r="M77" s="125">
        <v>84870</v>
      </c>
      <c r="N77" s="125" t="s">
        <v>390</v>
      </c>
      <c r="O77" s="125" t="s">
        <v>390</v>
      </c>
      <c r="P77" s="125" t="s">
        <v>412</v>
      </c>
      <c r="Q77" s="125">
        <v>11.29</v>
      </c>
      <c r="R77" s="125" t="s">
        <v>562</v>
      </c>
      <c r="S77" s="125">
        <v>231</v>
      </c>
    </row>
    <row r="78" spans="1:19" ht="36.75" customHeight="1" x14ac:dyDescent="0.25">
      <c r="A78" s="66"/>
      <c r="B78" s="54"/>
      <c r="C78" s="54"/>
      <c r="D78" s="54"/>
      <c r="E78" s="54"/>
      <c r="F78" s="54"/>
      <c r="K78" s="125" t="s">
        <v>563</v>
      </c>
      <c r="L78" s="125">
        <v>84068</v>
      </c>
      <c r="M78" s="125">
        <v>84160</v>
      </c>
      <c r="N78" s="125" t="s">
        <v>399</v>
      </c>
      <c r="O78" s="125" t="s">
        <v>452</v>
      </c>
      <c r="P78" s="125" t="s">
        <v>423</v>
      </c>
      <c r="Q78" s="125">
        <v>20.18</v>
      </c>
      <c r="R78" s="125" t="s">
        <v>564</v>
      </c>
      <c r="S78" s="125">
        <v>53</v>
      </c>
    </row>
    <row r="79" spans="1:19" ht="36.75" customHeight="1" x14ac:dyDescent="0.25">
      <c r="A79" s="66"/>
      <c r="B79" s="54"/>
      <c r="C79" s="54"/>
      <c r="D79" s="54"/>
      <c r="E79" s="54"/>
      <c r="F79" s="54"/>
      <c r="K79" s="125" t="s">
        <v>565</v>
      </c>
      <c r="L79" s="125">
        <v>84069</v>
      </c>
      <c r="M79" s="125">
        <v>84340</v>
      </c>
      <c r="N79" s="125" t="s">
        <v>390</v>
      </c>
      <c r="O79" s="125" t="s">
        <v>428</v>
      </c>
      <c r="P79" s="125" t="s">
        <v>412</v>
      </c>
      <c r="Q79" s="125">
        <v>45.33</v>
      </c>
      <c r="R79" s="125" t="s">
        <v>566</v>
      </c>
      <c r="S79" s="125">
        <v>64</v>
      </c>
    </row>
    <row r="80" spans="1:19" ht="36.75" customHeight="1" x14ac:dyDescent="0.25">
      <c r="A80" s="66"/>
      <c r="B80" s="54"/>
      <c r="C80" s="54"/>
      <c r="D80" s="54"/>
      <c r="E80" s="54"/>
      <c r="F80" s="54"/>
      <c r="K80" s="125" t="s">
        <v>567</v>
      </c>
      <c r="L80" s="125">
        <v>84070</v>
      </c>
      <c r="M80" s="125">
        <v>84570</v>
      </c>
      <c r="N80" s="125" t="s">
        <v>390</v>
      </c>
      <c r="O80" s="125" t="s">
        <v>415</v>
      </c>
      <c r="P80" s="125" t="s">
        <v>416</v>
      </c>
      <c r="Q80" s="125">
        <v>11.92</v>
      </c>
      <c r="R80" s="125" t="s">
        <v>568</v>
      </c>
      <c r="S80" s="125">
        <v>149</v>
      </c>
    </row>
    <row r="81" spans="1:19" ht="36.75" customHeight="1" x14ac:dyDescent="0.25">
      <c r="A81" s="66"/>
      <c r="B81" s="54"/>
      <c r="C81" s="54"/>
      <c r="D81" s="54"/>
      <c r="E81" s="54"/>
      <c r="F81" s="54"/>
      <c r="K81" s="125" t="s">
        <v>569</v>
      </c>
      <c r="L81" s="125">
        <v>84071</v>
      </c>
      <c r="M81" s="125">
        <v>84660</v>
      </c>
      <c r="N81" s="125" t="s">
        <v>399</v>
      </c>
      <c r="O81" s="125" t="s">
        <v>452</v>
      </c>
      <c r="P81" s="125" t="s">
        <v>423</v>
      </c>
      <c r="Q81" s="125">
        <v>9.1300000000000008</v>
      </c>
      <c r="R81" s="125" t="s">
        <v>570</v>
      </c>
      <c r="S81" s="125">
        <v>211</v>
      </c>
    </row>
    <row r="82" spans="1:19" ht="36.75" customHeight="1" x14ac:dyDescent="0.25">
      <c r="A82" s="66"/>
      <c r="B82" s="54"/>
      <c r="C82" s="54"/>
      <c r="D82" s="54"/>
      <c r="E82" s="54"/>
      <c r="F82" s="54"/>
      <c r="K82" s="125" t="s">
        <v>571</v>
      </c>
      <c r="L82" s="125">
        <v>84072</v>
      </c>
      <c r="M82" s="125">
        <v>84380</v>
      </c>
      <c r="N82" s="125" t="s">
        <v>390</v>
      </c>
      <c r="O82" s="125" t="s">
        <v>415</v>
      </c>
      <c r="P82" s="125" t="s">
        <v>412</v>
      </c>
      <c r="Q82" s="125">
        <v>37.92</v>
      </c>
      <c r="R82" s="125" t="s">
        <v>572</v>
      </c>
      <c r="S82" s="125">
        <v>159</v>
      </c>
    </row>
    <row r="83" spans="1:19" ht="36.75" customHeight="1" x14ac:dyDescent="0.25">
      <c r="A83" s="66"/>
      <c r="B83" s="54"/>
      <c r="C83" s="54"/>
      <c r="D83" s="54"/>
      <c r="E83" s="54"/>
      <c r="F83" s="54"/>
      <c r="K83" s="125" t="s">
        <v>573</v>
      </c>
      <c r="L83" s="125">
        <v>84073</v>
      </c>
      <c r="M83" s="125">
        <v>84560</v>
      </c>
      <c r="N83" s="125" t="s">
        <v>399</v>
      </c>
      <c r="O83" s="125" t="s">
        <v>399</v>
      </c>
      <c r="P83" s="125" t="s">
        <v>407</v>
      </c>
      <c r="Q83" s="125">
        <v>30.27</v>
      </c>
      <c r="R83" s="125" t="s">
        <v>574</v>
      </c>
      <c r="S83" s="125">
        <v>33</v>
      </c>
    </row>
    <row r="84" spans="1:19" ht="36.75" customHeight="1" x14ac:dyDescent="0.25">
      <c r="A84" s="66"/>
      <c r="B84" s="54"/>
      <c r="C84" s="54"/>
      <c r="D84" s="54"/>
      <c r="E84" s="54"/>
      <c r="F84" s="54"/>
      <c r="K84" s="125" t="s">
        <v>575</v>
      </c>
      <c r="L84" s="125">
        <v>84074</v>
      </c>
      <c r="M84" s="125">
        <v>84360</v>
      </c>
      <c r="N84" s="125" t="s">
        <v>399</v>
      </c>
      <c r="O84" s="125" t="s">
        <v>452</v>
      </c>
      <c r="P84" s="125" t="s">
        <v>423</v>
      </c>
      <c r="Q84" s="125">
        <v>26.59</v>
      </c>
      <c r="R84" s="125" t="s">
        <v>576</v>
      </c>
      <c r="S84" s="125">
        <v>79</v>
      </c>
    </row>
    <row r="85" spans="1:19" ht="36.75" customHeight="1" x14ac:dyDescent="0.25">
      <c r="K85" s="125" t="s">
        <v>577</v>
      </c>
      <c r="L85" s="125">
        <v>84075</v>
      </c>
      <c r="M85" s="125">
        <v>84570</v>
      </c>
      <c r="N85" s="125" t="s">
        <v>390</v>
      </c>
      <c r="O85" s="125" t="s">
        <v>415</v>
      </c>
      <c r="P85" s="125" t="s">
        <v>416</v>
      </c>
      <c r="Q85" s="125">
        <v>36.81</v>
      </c>
      <c r="R85" s="125" t="s">
        <v>578</v>
      </c>
      <c r="S85" s="125">
        <v>12</v>
      </c>
    </row>
    <row r="86" spans="1:19" ht="36.75" customHeight="1" x14ac:dyDescent="0.25">
      <c r="K86" s="125" t="s">
        <v>579</v>
      </c>
      <c r="L86" s="125">
        <v>84076</v>
      </c>
      <c r="M86" s="125">
        <v>84120</v>
      </c>
      <c r="N86" s="125" t="s">
        <v>399</v>
      </c>
      <c r="O86" s="125" t="s">
        <v>400</v>
      </c>
      <c r="P86" s="125" t="s">
        <v>401</v>
      </c>
      <c r="Q86" s="125">
        <v>31.66</v>
      </c>
      <c r="R86" s="125" t="s">
        <v>580</v>
      </c>
      <c r="S86" s="125">
        <v>41</v>
      </c>
    </row>
    <row r="87" spans="1:19" ht="36.75" customHeight="1" x14ac:dyDescent="0.25">
      <c r="K87" s="125" t="s">
        <v>581</v>
      </c>
      <c r="L87" s="125">
        <v>84077</v>
      </c>
      <c r="M87" s="125">
        <v>84330</v>
      </c>
      <c r="N87" s="125" t="s">
        <v>390</v>
      </c>
      <c r="O87" s="125" t="s">
        <v>415</v>
      </c>
      <c r="P87" s="125" t="s">
        <v>412</v>
      </c>
      <c r="Q87" s="125">
        <v>4.7300000000000004</v>
      </c>
      <c r="R87" s="125" t="s">
        <v>582</v>
      </c>
      <c r="S87" s="125">
        <v>96</v>
      </c>
    </row>
    <row r="88" spans="1:19" ht="36.75" customHeight="1" x14ac:dyDescent="0.25">
      <c r="K88" s="125" t="s">
        <v>583</v>
      </c>
      <c r="L88" s="125">
        <v>84078</v>
      </c>
      <c r="M88" s="125">
        <v>84430</v>
      </c>
      <c r="N88" s="125" t="s">
        <v>390</v>
      </c>
      <c r="O88" s="125" t="s">
        <v>437</v>
      </c>
      <c r="P88" s="125" t="s">
        <v>438</v>
      </c>
      <c r="Q88" s="125">
        <v>40.65</v>
      </c>
      <c r="R88" s="125" t="s">
        <v>584</v>
      </c>
      <c r="S88" s="125">
        <v>93</v>
      </c>
    </row>
    <row r="89" spans="1:19" ht="36.75" customHeight="1" x14ac:dyDescent="0.25">
      <c r="K89" s="125" t="s">
        <v>585</v>
      </c>
      <c r="L89" s="125">
        <v>84079</v>
      </c>
      <c r="M89" s="125">
        <v>84390</v>
      </c>
      <c r="N89" s="125" t="s">
        <v>390</v>
      </c>
      <c r="O89" s="125" t="s">
        <v>415</v>
      </c>
      <c r="P89" s="125" t="s">
        <v>416</v>
      </c>
      <c r="Q89" s="125">
        <v>47.12</v>
      </c>
      <c r="R89" s="125" t="s">
        <v>586</v>
      </c>
      <c r="S89" s="125">
        <v>6.7</v>
      </c>
    </row>
    <row r="90" spans="1:19" ht="36.75" customHeight="1" x14ac:dyDescent="0.25">
      <c r="K90" s="125" t="s">
        <v>391</v>
      </c>
      <c r="L90" s="125">
        <v>84080</v>
      </c>
      <c r="M90" s="125">
        <v>84170</v>
      </c>
      <c r="N90" s="125" t="s">
        <v>390</v>
      </c>
      <c r="O90" s="125" t="s">
        <v>391</v>
      </c>
      <c r="P90" s="125" t="s">
        <v>392</v>
      </c>
      <c r="Q90" s="125">
        <v>39.020000000000003</v>
      </c>
      <c r="R90" s="125" t="s">
        <v>587</v>
      </c>
      <c r="S90" s="125">
        <v>331</v>
      </c>
    </row>
    <row r="91" spans="1:19" ht="36.75" customHeight="1" x14ac:dyDescent="0.25">
      <c r="K91" s="125" t="s">
        <v>588</v>
      </c>
      <c r="L91" s="125">
        <v>84081</v>
      </c>
      <c r="M91" s="125">
        <v>84310</v>
      </c>
      <c r="N91" s="125" t="s">
        <v>369</v>
      </c>
      <c r="O91" s="125" t="s">
        <v>383</v>
      </c>
      <c r="P91" s="125" t="s">
        <v>370</v>
      </c>
      <c r="Q91" s="125">
        <v>10.35</v>
      </c>
      <c r="R91" s="125" t="s">
        <v>589</v>
      </c>
      <c r="S91" s="125">
        <v>804</v>
      </c>
    </row>
    <row r="92" spans="1:19" ht="36.75" customHeight="1" x14ac:dyDescent="0.25">
      <c r="K92" s="125" t="s">
        <v>590</v>
      </c>
      <c r="L92" s="125">
        <v>84082</v>
      </c>
      <c r="M92" s="125">
        <v>84570</v>
      </c>
      <c r="N92" s="125" t="s">
        <v>390</v>
      </c>
      <c r="O92" s="125" t="s">
        <v>415</v>
      </c>
      <c r="P92" s="125" t="s">
        <v>416</v>
      </c>
      <c r="Q92" s="125">
        <v>25.03</v>
      </c>
      <c r="R92" s="125" t="s">
        <v>591</v>
      </c>
      <c r="S92" s="125">
        <v>75</v>
      </c>
    </row>
    <row r="93" spans="1:19" ht="36.75" customHeight="1" x14ac:dyDescent="0.25">
      <c r="K93" s="125" t="s">
        <v>592</v>
      </c>
      <c r="L93" s="125">
        <v>84083</v>
      </c>
      <c r="M93" s="125">
        <v>84550</v>
      </c>
      <c r="N93" s="125" t="s">
        <v>390</v>
      </c>
      <c r="O93" s="125" t="s">
        <v>437</v>
      </c>
      <c r="P93" s="125" t="s">
        <v>438</v>
      </c>
      <c r="Q93" s="125">
        <v>26.09</v>
      </c>
      <c r="R93" s="125" t="s">
        <v>593</v>
      </c>
      <c r="S93" s="125">
        <v>92</v>
      </c>
    </row>
    <row r="94" spans="1:19" ht="36.75" customHeight="1" x14ac:dyDescent="0.25">
      <c r="K94" s="125" t="s">
        <v>594</v>
      </c>
      <c r="L94" s="125">
        <v>84085</v>
      </c>
      <c r="M94" s="125">
        <v>84220</v>
      </c>
      <c r="N94" s="125" t="s">
        <v>399</v>
      </c>
      <c r="O94" s="125" t="s">
        <v>399</v>
      </c>
      <c r="P94" s="125" t="s">
        <v>407</v>
      </c>
      <c r="Q94" s="125">
        <v>31.27</v>
      </c>
      <c r="R94" s="125" t="s">
        <v>595</v>
      </c>
      <c r="S94" s="125">
        <v>13</v>
      </c>
    </row>
    <row r="95" spans="1:19" ht="36.75" customHeight="1" x14ac:dyDescent="0.25">
      <c r="K95" s="125" t="s">
        <v>596</v>
      </c>
      <c r="L95" s="125">
        <v>84086</v>
      </c>
      <c r="M95" s="125">
        <v>84580</v>
      </c>
      <c r="N95" s="125" t="s">
        <v>399</v>
      </c>
      <c r="O95" s="125" t="s">
        <v>399</v>
      </c>
      <c r="P95" s="125" t="s">
        <v>423</v>
      </c>
      <c r="Q95" s="125">
        <v>24.1</v>
      </c>
      <c r="R95" s="125" t="s">
        <v>597</v>
      </c>
      <c r="S95" s="125">
        <v>55</v>
      </c>
    </row>
    <row r="96" spans="1:19" ht="36.75" customHeight="1" x14ac:dyDescent="0.25">
      <c r="K96" s="125" t="s">
        <v>457</v>
      </c>
      <c r="L96" s="125">
        <v>84087</v>
      </c>
      <c r="M96" s="125">
        <v>84100</v>
      </c>
      <c r="N96" s="125" t="s">
        <v>390</v>
      </c>
      <c r="O96" s="125" t="s">
        <v>457</v>
      </c>
      <c r="P96" s="125" t="s">
        <v>458</v>
      </c>
      <c r="Q96" s="125">
        <v>74.2</v>
      </c>
      <c r="R96" s="125" t="s">
        <v>598</v>
      </c>
      <c r="S96" s="125">
        <v>390</v>
      </c>
    </row>
    <row r="97" spans="11:19" ht="36.75" customHeight="1" x14ac:dyDescent="0.25">
      <c r="K97" s="125" t="s">
        <v>415</v>
      </c>
      <c r="L97" s="125">
        <v>84088</v>
      </c>
      <c r="M97" s="125">
        <v>84210</v>
      </c>
      <c r="N97" s="125" t="s">
        <v>390</v>
      </c>
      <c r="O97" s="125" t="s">
        <v>415</v>
      </c>
      <c r="P97" s="125" t="s">
        <v>392</v>
      </c>
      <c r="Q97" s="125">
        <v>51.12</v>
      </c>
      <c r="R97" s="125" t="s">
        <v>599</v>
      </c>
      <c r="S97" s="125">
        <v>188</v>
      </c>
    </row>
    <row r="98" spans="11:19" ht="36.75" customHeight="1" x14ac:dyDescent="0.25">
      <c r="K98" s="125" t="s">
        <v>400</v>
      </c>
      <c r="L98" s="125">
        <v>84089</v>
      </c>
      <c r="M98" s="125">
        <v>84120</v>
      </c>
      <c r="N98" s="125" t="s">
        <v>399</v>
      </c>
      <c r="O98" s="125" t="s">
        <v>400</v>
      </c>
      <c r="P98" s="125" t="s">
        <v>600</v>
      </c>
      <c r="Q98" s="125">
        <v>66.23</v>
      </c>
      <c r="R98" s="125" t="s">
        <v>601</v>
      </c>
      <c r="S98" s="125">
        <v>308</v>
      </c>
    </row>
    <row r="99" spans="11:19" ht="36.75" customHeight="1" x14ac:dyDescent="0.25">
      <c r="K99" s="125" t="s">
        <v>602</v>
      </c>
      <c r="L99" s="125">
        <v>84090</v>
      </c>
      <c r="M99" s="125">
        <v>84240</v>
      </c>
      <c r="N99" s="125" t="s">
        <v>399</v>
      </c>
      <c r="O99" s="125" t="s">
        <v>400</v>
      </c>
      <c r="P99" s="125" t="s">
        <v>401</v>
      </c>
      <c r="Q99" s="125">
        <v>17.36</v>
      </c>
      <c r="R99" s="125" t="s">
        <v>603</v>
      </c>
      <c r="S99" s="125">
        <v>39</v>
      </c>
    </row>
    <row r="100" spans="11:19" ht="36.75" customHeight="1" x14ac:dyDescent="0.25">
      <c r="K100" s="125" t="s">
        <v>604</v>
      </c>
      <c r="L100" s="125">
        <v>84091</v>
      </c>
      <c r="M100" s="125">
        <v>84420</v>
      </c>
      <c r="N100" s="125" t="s">
        <v>390</v>
      </c>
      <c r="O100" s="125" t="s">
        <v>457</v>
      </c>
      <c r="P100" s="125" t="s">
        <v>463</v>
      </c>
      <c r="Q100" s="125">
        <v>24.8</v>
      </c>
      <c r="R100" s="125" t="s">
        <v>605</v>
      </c>
      <c r="S100" s="125">
        <v>212</v>
      </c>
    </row>
    <row r="101" spans="11:19" ht="36.75" customHeight="1" x14ac:dyDescent="0.25">
      <c r="K101" s="125" t="s">
        <v>606</v>
      </c>
      <c r="L101" s="125">
        <v>84093</v>
      </c>
      <c r="M101" s="125">
        <v>84360</v>
      </c>
      <c r="N101" s="125" t="s">
        <v>399</v>
      </c>
      <c r="O101" s="125" t="s">
        <v>452</v>
      </c>
      <c r="P101" s="125" t="s">
        <v>423</v>
      </c>
      <c r="Q101" s="125">
        <v>17.899999999999999</v>
      </c>
      <c r="R101" s="125" t="s">
        <v>607</v>
      </c>
      <c r="S101" s="125">
        <v>43</v>
      </c>
    </row>
    <row r="102" spans="11:19" ht="36.75" customHeight="1" x14ac:dyDescent="0.25">
      <c r="K102" s="125" t="s">
        <v>608</v>
      </c>
      <c r="L102" s="125">
        <v>84094</v>
      </c>
      <c r="M102" s="125">
        <v>84110</v>
      </c>
      <c r="N102" s="125" t="s">
        <v>390</v>
      </c>
      <c r="O102" s="125" t="s">
        <v>428</v>
      </c>
      <c r="P102" s="125" t="s">
        <v>443</v>
      </c>
      <c r="Q102" s="125">
        <v>14.59</v>
      </c>
      <c r="R102" s="125" t="s">
        <v>609</v>
      </c>
      <c r="S102" s="125">
        <v>41</v>
      </c>
    </row>
    <row r="103" spans="11:19" ht="36.75" customHeight="1" x14ac:dyDescent="0.25">
      <c r="K103" s="125" t="s">
        <v>610</v>
      </c>
      <c r="L103" s="125">
        <v>84095</v>
      </c>
      <c r="M103" s="125">
        <v>84160</v>
      </c>
      <c r="N103" s="125" t="s">
        <v>399</v>
      </c>
      <c r="O103" s="125" t="s">
        <v>452</v>
      </c>
      <c r="P103" s="125" t="s">
        <v>423</v>
      </c>
      <c r="Q103" s="125">
        <v>9.7799999999999994</v>
      </c>
      <c r="R103" s="125" t="s">
        <v>527</v>
      </c>
      <c r="S103" s="125">
        <v>84</v>
      </c>
    </row>
    <row r="104" spans="11:19" ht="36.75" customHeight="1" x14ac:dyDescent="0.25">
      <c r="K104" s="125" t="s">
        <v>611</v>
      </c>
      <c r="L104" s="125">
        <v>84096</v>
      </c>
      <c r="M104" s="125">
        <v>84110</v>
      </c>
      <c r="N104" s="125" t="s">
        <v>390</v>
      </c>
      <c r="O104" s="125" t="s">
        <v>428</v>
      </c>
      <c r="P104" s="125" t="s">
        <v>443</v>
      </c>
      <c r="Q104" s="125">
        <v>18.809999999999999</v>
      </c>
      <c r="R104" s="125" t="s">
        <v>612</v>
      </c>
      <c r="S104" s="125">
        <v>45</v>
      </c>
    </row>
    <row r="105" spans="11:19" ht="36.75" customHeight="1" x14ac:dyDescent="0.25">
      <c r="K105" s="125" t="s">
        <v>613</v>
      </c>
      <c r="L105" s="125">
        <v>84097</v>
      </c>
      <c r="M105" s="125">
        <v>84600</v>
      </c>
      <c r="N105" s="125" t="s">
        <v>390</v>
      </c>
      <c r="O105" s="125" t="s">
        <v>513</v>
      </c>
      <c r="P105" s="125" t="s">
        <v>514</v>
      </c>
      <c r="Q105" s="125">
        <v>10.96</v>
      </c>
      <c r="R105" s="125" t="s">
        <v>614</v>
      </c>
      <c r="S105" s="125">
        <v>56</v>
      </c>
    </row>
    <row r="106" spans="11:19" ht="36.75" customHeight="1" x14ac:dyDescent="0.25">
      <c r="K106" s="125" t="s">
        <v>615</v>
      </c>
      <c r="L106" s="125">
        <v>84098</v>
      </c>
      <c r="M106" s="125">
        <v>84110</v>
      </c>
      <c r="N106" s="125" t="s">
        <v>390</v>
      </c>
      <c r="O106" s="125" t="s">
        <v>428</v>
      </c>
      <c r="P106" s="125" t="s">
        <v>443</v>
      </c>
      <c r="Q106" s="125">
        <v>5.83</v>
      </c>
      <c r="R106" s="125" t="s">
        <v>616</v>
      </c>
      <c r="S106" s="125">
        <v>110</v>
      </c>
    </row>
    <row r="107" spans="11:19" ht="36.75" customHeight="1" x14ac:dyDescent="0.25">
      <c r="K107" s="125" t="s">
        <v>617</v>
      </c>
      <c r="L107" s="125">
        <v>84099</v>
      </c>
      <c r="M107" s="125">
        <v>84440</v>
      </c>
      <c r="N107" s="125" t="s">
        <v>399</v>
      </c>
      <c r="O107" s="125" t="s">
        <v>452</v>
      </c>
      <c r="P107" s="125" t="s">
        <v>423</v>
      </c>
      <c r="Q107" s="125">
        <v>17.7</v>
      </c>
      <c r="R107" s="125" t="s">
        <v>618</v>
      </c>
      <c r="S107" s="125">
        <v>256</v>
      </c>
    </row>
    <row r="108" spans="11:19" ht="36.75" customHeight="1" x14ac:dyDescent="0.25">
      <c r="K108" s="125" t="s">
        <v>619</v>
      </c>
      <c r="L108" s="125">
        <v>84102</v>
      </c>
      <c r="M108" s="125">
        <v>84220</v>
      </c>
      <c r="N108" s="125" t="s">
        <v>399</v>
      </c>
      <c r="O108" s="125" t="s">
        <v>399</v>
      </c>
      <c r="P108" s="125" t="s">
        <v>407</v>
      </c>
      <c r="Q108" s="125">
        <v>29.77</v>
      </c>
      <c r="R108" s="125" t="s">
        <v>620</v>
      </c>
      <c r="S108" s="125">
        <v>44</v>
      </c>
    </row>
    <row r="109" spans="11:19" ht="36.75" customHeight="1" x14ac:dyDescent="0.25">
      <c r="K109" s="125" t="s">
        <v>621</v>
      </c>
      <c r="L109" s="125">
        <v>84103</v>
      </c>
      <c r="M109" s="125">
        <v>84400</v>
      </c>
      <c r="N109" s="125" t="s">
        <v>399</v>
      </c>
      <c r="O109" s="125" t="s">
        <v>399</v>
      </c>
      <c r="P109" s="125" t="s">
        <v>407</v>
      </c>
      <c r="Q109" s="125">
        <v>28.26</v>
      </c>
      <c r="R109" s="125" t="s">
        <v>622</v>
      </c>
      <c r="S109" s="125">
        <v>24</v>
      </c>
    </row>
    <row r="110" spans="11:19" ht="36.75" customHeight="1" x14ac:dyDescent="0.25">
      <c r="K110" s="125" t="s">
        <v>623</v>
      </c>
      <c r="L110" s="125">
        <v>84104</v>
      </c>
      <c r="M110" s="125">
        <v>84110</v>
      </c>
      <c r="N110" s="125" t="s">
        <v>390</v>
      </c>
      <c r="O110" s="125" t="s">
        <v>428</v>
      </c>
      <c r="P110" s="125" t="s">
        <v>443</v>
      </c>
      <c r="Q110" s="125">
        <v>11.1</v>
      </c>
      <c r="R110" s="125" t="s">
        <v>624</v>
      </c>
      <c r="S110" s="125">
        <v>116</v>
      </c>
    </row>
    <row r="111" spans="11:19" ht="36.75" customHeight="1" x14ac:dyDescent="0.25">
      <c r="K111" s="125" t="s">
        <v>625</v>
      </c>
      <c r="L111" s="125">
        <v>84105</v>
      </c>
      <c r="M111" s="125">
        <v>84400</v>
      </c>
      <c r="N111" s="125" t="s">
        <v>399</v>
      </c>
      <c r="O111" s="125" t="s">
        <v>399</v>
      </c>
      <c r="P111" s="125" t="s">
        <v>407</v>
      </c>
      <c r="Q111" s="125">
        <v>19.600000000000001</v>
      </c>
      <c r="R111" s="125" t="s">
        <v>626</v>
      </c>
      <c r="S111" s="125">
        <v>50</v>
      </c>
    </row>
    <row r="112" spans="11:19" ht="36.75" customHeight="1" x14ac:dyDescent="0.25">
      <c r="K112" s="125" t="s">
        <v>627</v>
      </c>
      <c r="L112" s="125">
        <v>84107</v>
      </c>
      <c r="M112" s="125">
        <v>84390</v>
      </c>
      <c r="N112" s="125" t="s">
        <v>390</v>
      </c>
      <c r="O112" s="125" t="s">
        <v>415</v>
      </c>
      <c r="P112" s="125" t="s">
        <v>416</v>
      </c>
      <c r="Q112" s="125">
        <v>46.08</v>
      </c>
      <c r="R112" s="125" t="s">
        <v>628</v>
      </c>
      <c r="S112" s="125">
        <v>29</v>
      </c>
    </row>
    <row r="113" spans="11:19" ht="36.75" customHeight="1" x14ac:dyDescent="0.25">
      <c r="K113" s="125" t="s">
        <v>629</v>
      </c>
      <c r="L113" s="125">
        <v>84108</v>
      </c>
      <c r="M113" s="125">
        <v>84210</v>
      </c>
      <c r="N113" s="125" t="s">
        <v>390</v>
      </c>
      <c r="O113" s="125" t="s">
        <v>415</v>
      </c>
      <c r="P113" s="125" t="s">
        <v>412</v>
      </c>
      <c r="Q113" s="125">
        <v>3.62</v>
      </c>
      <c r="R113" s="125" t="s">
        <v>630</v>
      </c>
      <c r="S113" s="125">
        <v>592</v>
      </c>
    </row>
    <row r="114" spans="11:19" ht="36.75" customHeight="1" x14ac:dyDescent="0.25">
      <c r="K114" s="125" t="s">
        <v>631</v>
      </c>
      <c r="L114" s="125">
        <v>84109</v>
      </c>
      <c r="M114" s="125">
        <v>84330</v>
      </c>
      <c r="N114" s="125" t="s">
        <v>390</v>
      </c>
      <c r="O114" s="125" t="s">
        <v>391</v>
      </c>
      <c r="P114" s="125" t="s">
        <v>412</v>
      </c>
      <c r="Q114" s="125">
        <v>4.9400000000000004</v>
      </c>
      <c r="R114" s="125" t="s">
        <v>632</v>
      </c>
      <c r="S114" s="125">
        <v>36</v>
      </c>
    </row>
    <row r="115" spans="11:19" ht="36.75" customHeight="1" x14ac:dyDescent="0.25">
      <c r="K115" s="125" t="s">
        <v>633</v>
      </c>
      <c r="L115" s="125">
        <v>84110</v>
      </c>
      <c r="M115" s="125">
        <v>84390</v>
      </c>
      <c r="N115" s="125" t="s">
        <v>390</v>
      </c>
      <c r="O115" s="125" t="s">
        <v>428</v>
      </c>
      <c r="P115" s="125" t="s">
        <v>443</v>
      </c>
      <c r="Q115" s="125">
        <v>19.29</v>
      </c>
      <c r="R115" s="125" t="s">
        <v>634</v>
      </c>
      <c r="S115" s="125">
        <v>1.8</v>
      </c>
    </row>
    <row r="116" spans="11:19" ht="36.75" customHeight="1" x14ac:dyDescent="0.25">
      <c r="K116" s="125" t="s">
        <v>635</v>
      </c>
      <c r="L116" s="125">
        <v>84111</v>
      </c>
      <c r="M116" s="125">
        <v>84110</v>
      </c>
      <c r="N116" s="125" t="s">
        <v>390</v>
      </c>
      <c r="O116" s="125" t="s">
        <v>428</v>
      </c>
      <c r="P116" s="125" t="s">
        <v>443</v>
      </c>
      <c r="Q116" s="125">
        <v>3.56</v>
      </c>
      <c r="R116" s="125" t="s">
        <v>636</v>
      </c>
      <c r="S116" s="125">
        <v>88</v>
      </c>
    </row>
    <row r="117" spans="11:19" ht="36.75" customHeight="1" x14ac:dyDescent="0.25">
      <c r="K117" s="125" t="s">
        <v>637</v>
      </c>
      <c r="L117" s="125">
        <v>84112</v>
      </c>
      <c r="M117" s="125">
        <v>84750</v>
      </c>
      <c r="N117" s="125" t="s">
        <v>399</v>
      </c>
      <c r="O117" s="125" t="s">
        <v>399</v>
      </c>
      <c r="P117" s="125" t="s">
        <v>407</v>
      </c>
      <c r="Q117" s="125">
        <v>38.21</v>
      </c>
      <c r="R117" s="125" t="s">
        <v>638</v>
      </c>
      <c r="S117" s="125">
        <v>20</v>
      </c>
    </row>
    <row r="118" spans="11:19" ht="36.75" customHeight="1" x14ac:dyDescent="0.25">
      <c r="K118" s="125" t="s">
        <v>639</v>
      </c>
      <c r="L118" s="125">
        <v>84113</v>
      </c>
      <c r="M118" s="125">
        <v>84760</v>
      </c>
      <c r="N118" s="125" t="s">
        <v>399</v>
      </c>
      <c r="O118" s="125" t="s">
        <v>400</v>
      </c>
      <c r="P118" s="125" t="s">
        <v>401</v>
      </c>
      <c r="Q118" s="125">
        <v>5.64</v>
      </c>
      <c r="R118" s="125" t="s">
        <v>640</v>
      </c>
      <c r="S118" s="125">
        <v>149</v>
      </c>
    </row>
    <row r="119" spans="11:19" ht="36.75" customHeight="1" x14ac:dyDescent="0.25">
      <c r="K119" s="125" t="s">
        <v>641</v>
      </c>
      <c r="L119" s="125">
        <v>84114</v>
      </c>
      <c r="M119" s="125">
        <v>84220</v>
      </c>
      <c r="N119" s="125" t="s">
        <v>399</v>
      </c>
      <c r="O119" s="125" t="s">
        <v>399</v>
      </c>
      <c r="P119" s="125" t="s">
        <v>407</v>
      </c>
      <c r="Q119" s="125">
        <v>0.78</v>
      </c>
      <c r="R119" s="125" t="s">
        <v>642</v>
      </c>
      <c r="S119" s="125">
        <v>256</v>
      </c>
    </row>
    <row r="120" spans="11:19" ht="36.75" customHeight="1" x14ac:dyDescent="0.25">
      <c r="K120" s="125" t="s">
        <v>643</v>
      </c>
      <c r="L120" s="125">
        <v>84115</v>
      </c>
      <c r="M120" s="125">
        <v>84330</v>
      </c>
      <c r="N120" s="125" t="s">
        <v>390</v>
      </c>
      <c r="O120" s="125" t="s">
        <v>415</v>
      </c>
      <c r="P120" s="125" t="s">
        <v>412</v>
      </c>
      <c r="Q120" s="125">
        <v>4.93</v>
      </c>
      <c r="R120" s="125" t="s">
        <v>644</v>
      </c>
      <c r="S120" s="125">
        <v>106</v>
      </c>
    </row>
    <row r="121" spans="11:19" ht="36.75" customHeight="1" x14ac:dyDescent="0.25">
      <c r="K121" s="125" t="s">
        <v>645</v>
      </c>
      <c r="L121" s="125">
        <v>84116</v>
      </c>
      <c r="M121" s="125">
        <v>84110</v>
      </c>
      <c r="N121" s="125" t="s">
        <v>390</v>
      </c>
      <c r="O121" s="125" t="s">
        <v>428</v>
      </c>
      <c r="P121" s="125" t="s">
        <v>443</v>
      </c>
      <c r="Q121" s="125">
        <v>9</v>
      </c>
      <c r="R121" s="125" t="s">
        <v>646</v>
      </c>
      <c r="S121" s="125">
        <v>89</v>
      </c>
    </row>
    <row r="122" spans="11:19" ht="36.75" customHeight="1" x14ac:dyDescent="0.25">
      <c r="K122" s="125" t="s">
        <v>647</v>
      </c>
      <c r="L122" s="125">
        <v>84117</v>
      </c>
      <c r="M122" s="125">
        <v>84290</v>
      </c>
      <c r="N122" s="125" t="s">
        <v>390</v>
      </c>
      <c r="O122" s="125" t="s">
        <v>428</v>
      </c>
      <c r="P122" s="125" t="s">
        <v>443</v>
      </c>
      <c r="Q122" s="125">
        <v>8.2100000000000009</v>
      </c>
      <c r="R122" s="125" t="s">
        <v>648</v>
      </c>
      <c r="S122" s="125">
        <v>40</v>
      </c>
    </row>
    <row r="123" spans="11:19" ht="36.75" customHeight="1" x14ac:dyDescent="0.25">
      <c r="K123" s="125" t="s">
        <v>649</v>
      </c>
      <c r="L123" s="125">
        <v>84118</v>
      </c>
      <c r="M123" s="125">
        <v>84490</v>
      </c>
      <c r="N123" s="125" t="s">
        <v>399</v>
      </c>
      <c r="O123" s="125" t="s">
        <v>399</v>
      </c>
      <c r="P123" s="125" t="s">
        <v>407</v>
      </c>
      <c r="Q123" s="125">
        <v>75.790000000000006</v>
      </c>
      <c r="R123" s="125" t="s">
        <v>650</v>
      </c>
      <c r="S123" s="125">
        <v>37</v>
      </c>
    </row>
    <row r="124" spans="11:19" ht="36.75" customHeight="1" x14ac:dyDescent="0.25">
      <c r="K124" s="125" t="s">
        <v>651</v>
      </c>
      <c r="L124" s="125">
        <v>84119</v>
      </c>
      <c r="M124" s="125">
        <v>84450</v>
      </c>
      <c r="N124" s="125" t="s">
        <v>369</v>
      </c>
      <c r="O124" s="125" t="s">
        <v>517</v>
      </c>
      <c r="P124" s="125" t="s">
        <v>370</v>
      </c>
      <c r="Q124" s="125">
        <v>6.25</v>
      </c>
      <c r="R124" s="125" t="s">
        <v>652</v>
      </c>
      <c r="S124" s="125">
        <v>775</v>
      </c>
    </row>
    <row r="125" spans="11:19" ht="36.75" customHeight="1" x14ac:dyDescent="0.25">
      <c r="K125" s="125" t="s">
        <v>653</v>
      </c>
      <c r="L125" s="125">
        <v>84120</v>
      </c>
      <c r="M125" s="125">
        <v>84390</v>
      </c>
      <c r="N125" s="125" t="s">
        <v>390</v>
      </c>
      <c r="O125" s="125" t="s">
        <v>415</v>
      </c>
      <c r="P125" s="125" t="s">
        <v>416</v>
      </c>
      <c r="Q125" s="125">
        <v>16.66</v>
      </c>
      <c r="R125" s="125" t="s">
        <v>654</v>
      </c>
      <c r="S125" s="125">
        <v>7.3</v>
      </c>
    </row>
    <row r="126" spans="11:19" ht="36.75" customHeight="1" x14ac:dyDescent="0.25">
      <c r="K126" s="125" t="s">
        <v>655</v>
      </c>
      <c r="L126" s="125">
        <v>84106</v>
      </c>
      <c r="M126" s="125">
        <v>84290</v>
      </c>
      <c r="N126" s="125" t="s">
        <v>390</v>
      </c>
      <c r="O126" s="125" t="s">
        <v>437</v>
      </c>
      <c r="P126" s="125" t="s">
        <v>463</v>
      </c>
      <c r="Q126" s="125">
        <v>19.82</v>
      </c>
      <c r="R126" s="125" t="s">
        <v>656</v>
      </c>
      <c r="S126" s="125">
        <v>126</v>
      </c>
    </row>
    <row r="127" spans="11:19" ht="36.75" customHeight="1" x14ac:dyDescent="0.25">
      <c r="K127" s="125" t="s">
        <v>657</v>
      </c>
      <c r="L127" s="125">
        <v>84121</v>
      </c>
      <c r="M127" s="125">
        <v>84240</v>
      </c>
      <c r="N127" s="125" t="s">
        <v>399</v>
      </c>
      <c r="O127" s="125" t="s">
        <v>400</v>
      </c>
      <c r="P127" s="125" t="s">
        <v>401</v>
      </c>
      <c r="Q127" s="125">
        <v>4.5999999999999996</v>
      </c>
      <c r="R127" s="125" t="s">
        <v>658</v>
      </c>
      <c r="S127" s="125">
        <v>52</v>
      </c>
    </row>
    <row r="128" spans="11:19" ht="36.75" customHeight="1" x14ac:dyDescent="0.25">
      <c r="K128" s="125" t="s">
        <v>659</v>
      </c>
      <c r="L128" s="125">
        <v>84122</v>
      </c>
      <c r="M128" s="125">
        <v>84260</v>
      </c>
      <c r="N128" s="125" t="s">
        <v>390</v>
      </c>
      <c r="O128" s="125" t="s">
        <v>391</v>
      </c>
      <c r="P128" s="125" t="s">
        <v>412</v>
      </c>
      <c r="Q128" s="125">
        <v>37.49</v>
      </c>
      <c r="R128" s="125" t="s">
        <v>660</v>
      </c>
      <c r="S128" s="125">
        <v>162</v>
      </c>
    </row>
    <row r="129" spans="11:19" ht="36.75" customHeight="1" x14ac:dyDescent="0.25">
      <c r="K129" s="125" t="s">
        <v>661</v>
      </c>
      <c r="L129" s="125">
        <v>84123</v>
      </c>
      <c r="M129" s="125">
        <v>84390</v>
      </c>
      <c r="N129" s="125" t="s">
        <v>390</v>
      </c>
      <c r="O129" s="125" t="s">
        <v>415</v>
      </c>
      <c r="P129" s="125" t="s">
        <v>416</v>
      </c>
      <c r="Q129" s="125">
        <v>111.15</v>
      </c>
      <c r="R129" s="125" t="s">
        <v>662</v>
      </c>
      <c r="S129" s="125">
        <v>12</v>
      </c>
    </row>
    <row r="130" spans="11:19" ht="36.75" customHeight="1" x14ac:dyDescent="0.25">
      <c r="K130" s="125" t="s">
        <v>663</v>
      </c>
      <c r="L130" s="125">
        <v>84124</v>
      </c>
      <c r="M130" s="125">
        <v>84800</v>
      </c>
      <c r="N130" s="125" t="s">
        <v>369</v>
      </c>
      <c r="O130" s="125" t="s">
        <v>477</v>
      </c>
      <c r="P130" s="125" t="s">
        <v>478</v>
      </c>
      <c r="Q130" s="125">
        <v>20.81</v>
      </c>
      <c r="R130" s="125" t="s">
        <v>664</v>
      </c>
      <c r="S130" s="125">
        <v>46</v>
      </c>
    </row>
    <row r="131" spans="11:19" ht="36.75" customHeight="1" x14ac:dyDescent="0.25">
      <c r="K131" s="125" t="s">
        <v>665</v>
      </c>
      <c r="L131" s="125">
        <v>84125</v>
      </c>
      <c r="M131" s="125">
        <v>84390</v>
      </c>
      <c r="N131" s="125" t="s">
        <v>390</v>
      </c>
      <c r="O131" s="125" t="s">
        <v>428</v>
      </c>
      <c r="P131" s="125" t="s">
        <v>443</v>
      </c>
      <c r="Q131" s="125">
        <v>8.81</v>
      </c>
      <c r="R131" s="125" t="s">
        <v>666</v>
      </c>
      <c r="S131" s="125">
        <v>7.2</v>
      </c>
    </row>
    <row r="132" spans="11:19" ht="36.75" customHeight="1" x14ac:dyDescent="0.25">
      <c r="K132" s="125" t="s">
        <v>667</v>
      </c>
      <c r="L132" s="125">
        <v>84126</v>
      </c>
      <c r="M132" s="125">
        <v>84110</v>
      </c>
      <c r="N132" s="125" t="s">
        <v>390</v>
      </c>
      <c r="O132" s="125" t="s">
        <v>428</v>
      </c>
      <c r="P132" s="125" t="s">
        <v>443</v>
      </c>
      <c r="Q132" s="125">
        <v>21.04</v>
      </c>
      <c r="R132" s="125" t="s">
        <v>668</v>
      </c>
      <c r="S132" s="125">
        <v>40</v>
      </c>
    </row>
    <row r="133" spans="11:19" ht="36.75" customHeight="1" x14ac:dyDescent="0.25">
      <c r="K133" s="125" t="s">
        <v>669</v>
      </c>
      <c r="L133" s="125">
        <v>84127</v>
      </c>
      <c r="M133" s="125">
        <v>84830</v>
      </c>
      <c r="N133" s="125" t="s">
        <v>390</v>
      </c>
      <c r="O133" s="125" t="s">
        <v>437</v>
      </c>
      <c r="P133" s="125" t="s">
        <v>463</v>
      </c>
      <c r="Q133" s="125">
        <v>19.82</v>
      </c>
      <c r="R133" s="125" t="s">
        <v>670</v>
      </c>
      <c r="S133" s="125">
        <v>135</v>
      </c>
    </row>
    <row r="134" spans="11:19" ht="36.75" customHeight="1" x14ac:dyDescent="0.25">
      <c r="K134" s="125" t="s">
        <v>671</v>
      </c>
      <c r="L134" s="125">
        <v>84128</v>
      </c>
      <c r="M134" s="125">
        <v>84400</v>
      </c>
      <c r="N134" s="125" t="s">
        <v>399</v>
      </c>
      <c r="O134" s="125" t="s">
        <v>399</v>
      </c>
      <c r="P134" s="125" t="s">
        <v>407</v>
      </c>
      <c r="Q134" s="125">
        <v>9.39</v>
      </c>
      <c r="R134" s="125" t="s">
        <v>672</v>
      </c>
      <c r="S134" s="125">
        <v>4.5999999999999996</v>
      </c>
    </row>
    <row r="135" spans="11:19" ht="36.75" customHeight="1" x14ac:dyDescent="0.25">
      <c r="K135" s="125" t="s">
        <v>431</v>
      </c>
      <c r="L135" s="125">
        <v>84129</v>
      </c>
      <c r="M135" s="125">
        <v>84700</v>
      </c>
      <c r="N135" s="125" t="s">
        <v>369</v>
      </c>
      <c r="O135" s="125" t="s">
        <v>431</v>
      </c>
      <c r="P135" s="125" t="s">
        <v>392</v>
      </c>
      <c r="Q135" s="125">
        <v>33.4</v>
      </c>
      <c r="R135" s="125" t="s">
        <v>673</v>
      </c>
      <c r="S135" s="125">
        <v>559</v>
      </c>
    </row>
    <row r="136" spans="11:19" ht="36.75" customHeight="1" x14ac:dyDescent="0.25">
      <c r="K136" s="125" t="s">
        <v>674</v>
      </c>
      <c r="L136" s="125">
        <v>84130</v>
      </c>
      <c r="M136" s="125">
        <v>84190</v>
      </c>
      <c r="N136" s="125" t="s">
        <v>390</v>
      </c>
      <c r="O136" s="125" t="s">
        <v>428</v>
      </c>
      <c r="P136" s="125" t="s">
        <v>412</v>
      </c>
      <c r="Q136" s="125">
        <v>6.75</v>
      </c>
      <c r="R136" s="125" t="s">
        <v>675</v>
      </c>
      <c r="S136" s="125">
        <v>18</v>
      </c>
    </row>
    <row r="137" spans="11:19" ht="36.75" customHeight="1" x14ac:dyDescent="0.25">
      <c r="K137" s="125" t="s">
        <v>676</v>
      </c>
      <c r="L137" s="125">
        <v>84131</v>
      </c>
      <c r="M137" s="125">
        <v>84300</v>
      </c>
      <c r="N137" s="125" t="s">
        <v>399</v>
      </c>
      <c r="O137" s="125" t="s">
        <v>452</v>
      </c>
      <c r="P137" s="125" t="s">
        <v>423</v>
      </c>
      <c r="Q137" s="125">
        <v>6.86</v>
      </c>
      <c r="R137" s="125" t="s">
        <v>677</v>
      </c>
      <c r="S137" s="125">
        <v>278</v>
      </c>
    </row>
    <row r="138" spans="11:19" ht="36.75" customHeight="1" x14ac:dyDescent="0.25">
      <c r="K138" s="125" t="s">
        <v>678</v>
      </c>
      <c r="L138" s="125">
        <v>84134</v>
      </c>
      <c r="M138" s="125">
        <v>84850</v>
      </c>
      <c r="N138" s="125" t="s">
        <v>390</v>
      </c>
      <c r="O138" s="125" t="s">
        <v>428</v>
      </c>
      <c r="P138" s="125" t="s">
        <v>463</v>
      </c>
      <c r="Q138" s="125">
        <v>17.649999999999999</v>
      </c>
      <c r="R138" s="125" t="s">
        <v>679</v>
      </c>
      <c r="S138" s="125">
        <v>41</v>
      </c>
    </row>
    <row r="139" spans="11:19" ht="36.75" customHeight="1" x14ac:dyDescent="0.25">
      <c r="K139" s="125" t="s">
        <v>680</v>
      </c>
      <c r="L139" s="125">
        <v>84135</v>
      </c>
      <c r="M139" s="125">
        <v>84100</v>
      </c>
      <c r="N139" s="125" t="s">
        <v>390</v>
      </c>
      <c r="O139" s="125" t="s">
        <v>437</v>
      </c>
      <c r="P139" s="125" t="s">
        <v>463</v>
      </c>
      <c r="Q139" s="125">
        <v>18.48</v>
      </c>
      <c r="R139" s="125" t="s">
        <v>681</v>
      </c>
      <c r="S139" s="125">
        <v>89</v>
      </c>
    </row>
    <row r="140" spans="11:19" ht="36.75" customHeight="1" x14ac:dyDescent="0.25">
      <c r="K140" s="125" t="s">
        <v>682</v>
      </c>
      <c r="L140" s="125">
        <v>84136</v>
      </c>
      <c r="M140" s="125">
        <v>84190</v>
      </c>
      <c r="N140" s="125" t="s">
        <v>390</v>
      </c>
      <c r="O140" s="125" t="s">
        <v>428</v>
      </c>
      <c r="P140" s="125" t="s">
        <v>412</v>
      </c>
      <c r="Q140" s="125">
        <v>8.9700000000000006</v>
      </c>
      <c r="R140" s="125" t="s">
        <v>683</v>
      </c>
      <c r="S140" s="125">
        <v>146</v>
      </c>
    </row>
    <row r="141" spans="11:19" ht="36.75" customHeight="1" x14ac:dyDescent="0.25">
      <c r="K141" s="125" t="s">
        <v>428</v>
      </c>
      <c r="L141" s="125">
        <v>84137</v>
      </c>
      <c r="M141" s="125">
        <v>84110</v>
      </c>
      <c r="N141" s="125" t="s">
        <v>390</v>
      </c>
      <c r="O141" s="125" t="s">
        <v>428</v>
      </c>
      <c r="P141" s="125" t="s">
        <v>443</v>
      </c>
      <c r="Q141" s="125">
        <v>26.99</v>
      </c>
      <c r="R141" s="125" t="s">
        <v>684</v>
      </c>
      <c r="S141" s="125">
        <v>222</v>
      </c>
    </row>
    <row r="142" spans="11:19" ht="36.75" customHeight="1" x14ac:dyDescent="0.25">
      <c r="K142" s="125" t="s">
        <v>513</v>
      </c>
      <c r="L142" s="125">
        <v>84138</v>
      </c>
      <c r="M142" s="125">
        <v>84600</v>
      </c>
      <c r="N142" s="125" t="s">
        <v>390</v>
      </c>
      <c r="O142" s="125" t="s">
        <v>513</v>
      </c>
      <c r="P142" s="125" t="s">
        <v>514</v>
      </c>
      <c r="Q142" s="125">
        <v>57.97</v>
      </c>
      <c r="R142" s="125" t="s">
        <v>685</v>
      </c>
      <c r="S142" s="125">
        <v>163</v>
      </c>
    </row>
    <row r="143" spans="11:19" ht="36.75" customHeight="1" x14ac:dyDescent="0.25">
      <c r="K143" s="125" t="s">
        <v>686</v>
      </c>
      <c r="L143" s="125">
        <v>84140</v>
      </c>
      <c r="M143" s="125">
        <v>84160</v>
      </c>
      <c r="N143" s="125" t="s">
        <v>399</v>
      </c>
      <c r="O143" s="125" t="s">
        <v>452</v>
      </c>
      <c r="P143" s="125" t="s">
        <v>423</v>
      </c>
      <c r="Q143" s="125">
        <v>15.55</v>
      </c>
      <c r="R143" s="125" t="s">
        <v>687</v>
      </c>
      <c r="S143" s="125">
        <v>37</v>
      </c>
    </row>
    <row r="144" spans="11:19" ht="36.75" customHeight="1" x14ac:dyDescent="0.25">
      <c r="K144" s="125" t="s">
        <v>688</v>
      </c>
      <c r="L144" s="125">
        <v>84141</v>
      </c>
      <c r="M144" s="125">
        <v>84270</v>
      </c>
      <c r="N144" s="125" t="s">
        <v>369</v>
      </c>
      <c r="O144" s="125" t="s">
        <v>517</v>
      </c>
      <c r="P144" s="125" t="s">
        <v>370</v>
      </c>
      <c r="Q144" s="125">
        <v>11.18</v>
      </c>
      <c r="R144" s="125" t="s">
        <v>689</v>
      </c>
      <c r="S144" s="138">
        <v>1007</v>
      </c>
    </row>
    <row r="145" spans="11:19" ht="36.75" customHeight="1" x14ac:dyDescent="0.25">
      <c r="K145" s="125" t="s">
        <v>690</v>
      </c>
      <c r="L145" s="125">
        <v>84142</v>
      </c>
      <c r="M145" s="125">
        <v>84740</v>
      </c>
      <c r="N145" s="125" t="s">
        <v>369</v>
      </c>
      <c r="O145" s="125" t="s">
        <v>517</v>
      </c>
      <c r="P145" s="125" t="s">
        <v>370</v>
      </c>
      <c r="Q145" s="125">
        <v>16.39</v>
      </c>
      <c r="R145" s="125" t="s">
        <v>691</v>
      </c>
      <c r="S145" s="125">
        <v>181</v>
      </c>
    </row>
    <row r="146" spans="11:19" ht="36.75" customHeight="1" x14ac:dyDescent="0.25">
      <c r="K146" s="125" t="s">
        <v>692</v>
      </c>
      <c r="L146" s="125">
        <v>84143</v>
      </c>
      <c r="M146" s="125">
        <v>84210</v>
      </c>
      <c r="N146" s="125" t="s">
        <v>390</v>
      </c>
      <c r="O146" s="125" t="s">
        <v>415</v>
      </c>
      <c r="P146" s="125" t="s">
        <v>412</v>
      </c>
      <c r="Q146" s="125">
        <v>35.01</v>
      </c>
      <c r="R146" s="125" t="s">
        <v>693</v>
      </c>
      <c r="S146" s="125">
        <v>29</v>
      </c>
    </row>
    <row r="147" spans="11:19" ht="36.75" customHeight="1" x14ac:dyDescent="0.25">
      <c r="K147" s="125" t="s">
        <v>694</v>
      </c>
      <c r="L147" s="125">
        <v>84144</v>
      </c>
      <c r="M147" s="125">
        <v>84750</v>
      </c>
      <c r="N147" s="125" t="s">
        <v>399</v>
      </c>
      <c r="O147" s="125" t="s">
        <v>399</v>
      </c>
      <c r="P147" s="125" t="s">
        <v>407</v>
      </c>
      <c r="Q147" s="125">
        <v>34.590000000000003</v>
      </c>
      <c r="R147" s="125" t="s">
        <v>695</v>
      </c>
      <c r="S147" s="125">
        <v>18</v>
      </c>
    </row>
    <row r="148" spans="11:19" ht="36.75" customHeight="1" x14ac:dyDescent="0.25">
      <c r="K148" s="125" t="s">
        <v>696</v>
      </c>
      <c r="L148" s="125">
        <v>84145</v>
      </c>
      <c r="M148" s="125">
        <v>84400</v>
      </c>
      <c r="N148" s="125" t="s">
        <v>399</v>
      </c>
      <c r="O148" s="125" t="s">
        <v>399</v>
      </c>
      <c r="P148" s="125" t="s">
        <v>407</v>
      </c>
      <c r="Q148" s="125">
        <v>30.05</v>
      </c>
      <c r="R148" s="125" t="s">
        <v>697</v>
      </c>
      <c r="S148" s="125">
        <v>26</v>
      </c>
    </row>
    <row r="149" spans="11:19" ht="36.75" customHeight="1" x14ac:dyDescent="0.25">
      <c r="K149" s="125" t="s">
        <v>698</v>
      </c>
      <c r="L149" s="125">
        <v>84146</v>
      </c>
      <c r="M149" s="125">
        <v>84110</v>
      </c>
      <c r="N149" s="125" t="s">
        <v>390</v>
      </c>
      <c r="O149" s="125" t="s">
        <v>428</v>
      </c>
      <c r="P149" s="125" t="s">
        <v>443</v>
      </c>
      <c r="Q149" s="125">
        <v>11.38</v>
      </c>
      <c r="R149" s="125" t="s">
        <v>699</v>
      </c>
      <c r="S149" s="125">
        <v>44</v>
      </c>
    </row>
    <row r="150" spans="11:19" ht="36.75" customHeight="1" x14ac:dyDescent="0.25">
      <c r="K150" s="125" t="s">
        <v>700</v>
      </c>
      <c r="L150" s="125">
        <v>84147</v>
      </c>
      <c r="M150" s="125">
        <v>84530</v>
      </c>
      <c r="N150" s="125" t="s">
        <v>399</v>
      </c>
      <c r="O150" s="125" t="s">
        <v>400</v>
      </c>
      <c r="P150" s="125" t="s">
        <v>401</v>
      </c>
      <c r="Q150" s="125">
        <v>18.25</v>
      </c>
      <c r="R150" s="125" t="s">
        <v>701</v>
      </c>
      <c r="S150" s="125">
        <v>191</v>
      </c>
    </row>
    <row r="151" spans="11:19" ht="36.75" customHeight="1" x14ac:dyDescent="0.25">
      <c r="K151" s="125" t="s">
        <v>702</v>
      </c>
      <c r="L151" s="125">
        <v>84148</v>
      </c>
      <c r="M151" s="125">
        <v>84570</v>
      </c>
      <c r="N151" s="125" t="s">
        <v>390</v>
      </c>
      <c r="O151" s="125" t="s">
        <v>415</v>
      </c>
      <c r="P151" s="125" t="s">
        <v>416</v>
      </c>
      <c r="Q151" s="125">
        <v>27.08</v>
      </c>
      <c r="R151" s="125" t="s">
        <v>703</v>
      </c>
      <c r="S151" s="125">
        <v>48</v>
      </c>
    </row>
    <row r="152" spans="11:19" ht="36.75" customHeight="1" x14ac:dyDescent="0.25">
      <c r="K152" s="125" t="s">
        <v>704</v>
      </c>
      <c r="L152" s="125">
        <v>84149</v>
      </c>
      <c r="M152" s="125">
        <v>84150</v>
      </c>
      <c r="N152" s="125" t="s">
        <v>390</v>
      </c>
      <c r="O152" s="125" t="s">
        <v>428</v>
      </c>
      <c r="P152" s="125" t="s">
        <v>463</v>
      </c>
      <c r="Q152" s="125">
        <v>14.79</v>
      </c>
      <c r="R152" s="125" t="s">
        <v>705</v>
      </c>
      <c r="S152" s="125">
        <v>113</v>
      </c>
    </row>
    <row r="153" spans="11:19" ht="36.75" customHeight="1" x14ac:dyDescent="0.25">
      <c r="K153" s="125" t="s">
        <v>706</v>
      </c>
      <c r="L153" s="125">
        <v>84150</v>
      </c>
      <c r="M153" s="125">
        <v>84820</v>
      </c>
      <c r="N153" s="125" t="s">
        <v>390</v>
      </c>
      <c r="O153" s="125" t="s">
        <v>513</v>
      </c>
      <c r="P153" s="125" t="s">
        <v>514</v>
      </c>
      <c r="Q153" s="125">
        <v>41.07</v>
      </c>
      <c r="R153" s="125" t="s">
        <v>707</v>
      </c>
      <c r="S153" s="125">
        <v>48</v>
      </c>
    </row>
    <row r="154" spans="11:19" ht="36.75" customHeight="1" x14ac:dyDescent="0.25">
      <c r="K154" s="125" t="s">
        <v>708</v>
      </c>
      <c r="L154" s="125">
        <v>84151</v>
      </c>
      <c r="M154" s="125">
        <v>84240</v>
      </c>
      <c r="N154" s="125" t="s">
        <v>399</v>
      </c>
      <c r="O154" s="125" t="s">
        <v>400</v>
      </c>
      <c r="P154" s="125" t="s">
        <v>401</v>
      </c>
      <c r="Q154" s="125">
        <v>16.149999999999999</v>
      </c>
      <c r="R154" s="125" t="s">
        <v>709</v>
      </c>
      <c r="S154" s="125">
        <v>10</v>
      </c>
    </row>
  </sheetData>
  <sheetProtection algorithmName="SHA-512" hashValue="wPEJayH6f6GLYxn89HoBLwlTk59Sd9HaLOrRXWBKVidJKJpbG9uIF1gbhsF3ekjw6vqW/Mew95BIxA+9aD7khA==" saltValue="yYX23ePAgdAtrDAsuip02g==" spinCount="100000" sheet="1" scenarios="1" formatCells="0" formatColumns="0" formatRows="0" insertColumns="0" insertRows="0" selectLockedCells="1"/>
  <mergeCells count="31">
    <mergeCell ref="B26:H26"/>
    <mergeCell ref="B16:H16"/>
    <mergeCell ref="B12:H12"/>
    <mergeCell ref="B13:H13"/>
    <mergeCell ref="B14:H14"/>
    <mergeCell ref="B15:H15"/>
    <mergeCell ref="B11:H11"/>
    <mergeCell ref="A1:H1"/>
    <mergeCell ref="B2:H2"/>
    <mergeCell ref="B3:H3"/>
    <mergeCell ref="B8:H8"/>
    <mergeCell ref="B9:H9"/>
    <mergeCell ref="B5:H5"/>
    <mergeCell ref="B7:H7"/>
    <mergeCell ref="C6:H6"/>
    <mergeCell ref="A52:H52"/>
    <mergeCell ref="B17:H17"/>
    <mergeCell ref="B18:D18"/>
    <mergeCell ref="B19:D19"/>
    <mergeCell ref="F18:H18"/>
    <mergeCell ref="F19:H19"/>
    <mergeCell ref="B23:H23"/>
    <mergeCell ref="B24:D24"/>
    <mergeCell ref="F24:H24"/>
    <mergeCell ref="B25:D25"/>
    <mergeCell ref="F25:H25"/>
    <mergeCell ref="B20:H20"/>
    <mergeCell ref="B21:D21"/>
    <mergeCell ref="B22:D22"/>
    <mergeCell ref="F21:H21"/>
    <mergeCell ref="F22:H22"/>
  </mergeCells>
  <dataValidations xWindow="902" yWindow="464" count="17">
    <dataValidation type="decimal" allowBlank="1" showInputMessage="1" showErrorMessage="1" sqref="B55:E59 B63:E69">
      <formula1>-1.11111111111111E+22</formula1>
      <formula2>1.11111111111111E+25</formula2>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showInputMessage="1" showErrorMessage="1" prompt="Merci de choisir dans la liste le thème de l'appel à initiatives 2021 auquel peut être rattachée l'action que vous proposez._x000a_Pour voir les possibilités ? Cliquez sur la flèche en bas à droite de la cellule" sqref="B7:H7">
      <formula1>INDIRECT(B6)</formula1>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ne pouvez saisir que des nombres entiers. " sqref="H29:H43"/>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2021</oddHeader>
    <oddFooter>&amp;RPages :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B1" zoomScaleNormal="100" workbookViewId="0">
      <selection activeCell="B13" sqref="B13:H13"/>
    </sheetView>
  </sheetViews>
  <sheetFormatPr baseColWidth="10" defaultColWidth="11.44140625" defaultRowHeight="36.75" customHeight="1" x14ac:dyDescent="0.25"/>
  <cols>
    <col min="1" max="1" width="34.6640625" style="67" customWidth="1"/>
    <col min="2" max="2" width="15" style="57" bestFit="1" customWidth="1"/>
    <col min="3" max="6" width="19" style="57" customWidth="1"/>
    <col min="7" max="8" width="19" style="55" customWidth="1"/>
    <col min="9" max="9" width="11.44140625" style="120"/>
    <col min="10" max="10" width="11.44140625" style="85"/>
    <col min="11" max="11" width="27.6640625" style="125" bestFit="1" customWidth="1"/>
    <col min="12" max="13" width="7.6640625" style="125" bestFit="1" customWidth="1"/>
    <col min="14" max="23" width="10.109375" style="125" customWidth="1"/>
    <col min="24" max="24" width="13.44140625" style="125" customWidth="1"/>
    <col min="25" max="25" width="102.5546875" style="125" bestFit="1" customWidth="1"/>
    <col min="26" max="27" width="11.44140625" style="125"/>
    <col min="28" max="28" width="11.44140625" style="126"/>
    <col min="29" max="32" width="26.44140625" style="126" customWidth="1"/>
    <col min="33" max="38" width="9.5546875" style="126" customWidth="1"/>
    <col min="39" max="56" width="11.44140625" style="126"/>
    <col min="57" max="58" width="11.44140625" style="86"/>
    <col min="59" max="78" width="11.44140625" style="85"/>
    <col min="79" max="80" width="11.44140625" style="87"/>
    <col min="81" max="16384" width="11.44140625" style="55"/>
  </cols>
  <sheetData>
    <row r="1" spans="1:46" ht="16.2" thickTop="1" x14ac:dyDescent="0.25">
      <c r="A1" s="252" t="str">
        <f ca="1">MID(CELL("filename",A1),FIND("]",CELL("filename",A1))+1,32)</f>
        <v>Projet 2</v>
      </c>
      <c r="B1" s="253"/>
      <c r="C1" s="253"/>
      <c r="D1" s="253"/>
      <c r="E1" s="253"/>
      <c r="F1" s="253"/>
      <c r="G1" s="253"/>
      <c r="H1" s="254"/>
      <c r="K1" s="125" t="s">
        <v>357</v>
      </c>
      <c r="L1" s="125" t="s">
        <v>358</v>
      </c>
      <c r="M1" s="125" t="s">
        <v>18</v>
      </c>
      <c r="N1" s="125" t="s">
        <v>359</v>
      </c>
      <c r="O1" s="125" t="s">
        <v>360</v>
      </c>
      <c r="P1" s="125" t="s">
        <v>361</v>
      </c>
      <c r="Q1" s="125" t="s">
        <v>362</v>
      </c>
      <c r="R1" s="125" t="s">
        <v>363</v>
      </c>
      <c r="S1" s="125" t="s">
        <v>364</v>
      </c>
      <c r="U1" s="125" t="s">
        <v>349</v>
      </c>
      <c r="V1" s="125" t="s">
        <v>365</v>
      </c>
      <c r="X1" s="125" t="s">
        <v>354</v>
      </c>
      <c r="Y1" s="125" t="s">
        <v>366</v>
      </c>
      <c r="AB1" s="126" t="s">
        <v>4</v>
      </c>
      <c r="AC1" s="126" t="s">
        <v>153</v>
      </c>
      <c r="AD1" s="126" t="s">
        <v>238</v>
      </c>
      <c r="AE1" s="126" t="s">
        <v>160</v>
      </c>
      <c r="AF1" s="126" t="s">
        <v>161</v>
      </c>
      <c r="AI1" s="127" t="s">
        <v>338</v>
      </c>
      <c r="AJ1" s="127" t="s">
        <v>339</v>
      </c>
      <c r="AK1" s="127" t="s">
        <v>340</v>
      </c>
      <c r="AL1" s="127" t="s">
        <v>341</v>
      </c>
      <c r="AM1" s="127" t="s">
        <v>342</v>
      </c>
      <c r="AO1" s="126" t="s">
        <v>326</v>
      </c>
      <c r="AP1" s="126" t="s">
        <v>327</v>
      </c>
      <c r="AQ1" s="126" t="s">
        <v>328</v>
      </c>
      <c r="AR1" s="126" t="s">
        <v>329</v>
      </c>
      <c r="AS1" s="126" t="s">
        <v>330</v>
      </c>
      <c r="AT1" s="126" t="s">
        <v>331</v>
      </c>
    </row>
    <row r="2" spans="1:46" ht="36.75" customHeight="1" x14ac:dyDescent="0.25">
      <c r="A2" s="52" t="s">
        <v>191</v>
      </c>
      <c r="B2" s="174" t="str">
        <f>IF(GENERALITES!D2="","",GENERALITES!D2)</f>
        <v/>
      </c>
      <c r="C2" s="174"/>
      <c r="D2" s="174"/>
      <c r="E2" s="174"/>
      <c r="F2" s="174"/>
      <c r="G2" s="174"/>
      <c r="H2" s="255"/>
      <c r="K2" s="125" t="s">
        <v>367</v>
      </c>
      <c r="L2" s="128">
        <v>84007</v>
      </c>
      <c r="M2" s="128" t="s">
        <v>368</v>
      </c>
      <c r="N2" s="128" t="s">
        <v>369</v>
      </c>
      <c r="O2" s="125" t="s">
        <v>367</v>
      </c>
      <c r="P2" s="128" t="s">
        <v>370</v>
      </c>
      <c r="Q2" s="128">
        <v>64.91</v>
      </c>
      <c r="R2" s="128" t="s">
        <v>371</v>
      </c>
      <c r="S2" s="129">
        <v>1416</v>
      </c>
      <c r="U2" s="125" t="s">
        <v>372</v>
      </c>
      <c r="V2" s="125" t="s">
        <v>373</v>
      </c>
      <c r="W2" s="125">
        <v>1</v>
      </c>
      <c r="X2" s="125" t="s">
        <v>374</v>
      </c>
      <c r="Y2" s="125" t="s">
        <v>375</v>
      </c>
      <c r="Z2" s="125" t="s">
        <v>376</v>
      </c>
      <c r="AB2" s="126" t="s">
        <v>188</v>
      </c>
      <c r="AC2" s="126" t="s">
        <v>146</v>
      </c>
      <c r="AD2" s="126" t="s">
        <v>245</v>
      </c>
      <c r="AE2" s="126" t="s">
        <v>154</v>
      </c>
      <c r="AF2" s="126" t="s">
        <v>155</v>
      </c>
      <c r="AI2" s="126" t="s">
        <v>146</v>
      </c>
      <c r="AJ2" s="126" t="s">
        <v>343</v>
      </c>
      <c r="AK2" s="126" t="s">
        <v>155</v>
      </c>
      <c r="AL2" s="126" t="s">
        <v>245</v>
      </c>
      <c r="AM2" s="126" t="s">
        <v>239</v>
      </c>
      <c r="AO2" s="130" t="s">
        <v>332</v>
      </c>
      <c r="AP2" s="130" t="s">
        <v>333</v>
      </c>
      <c r="AQ2" s="130" t="s">
        <v>334</v>
      </c>
      <c r="AR2" s="130" t="s">
        <v>335</v>
      </c>
      <c r="AS2" s="130" t="s">
        <v>336</v>
      </c>
      <c r="AT2" s="130" t="s">
        <v>337</v>
      </c>
    </row>
    <row r="3" spans="1:46" ht="36.75" customHeight="1" thickBot="1" x14ac:dyDescent="0.3">
      <c r="A3" s="53" t="s">
        <v>189</v>
      </c>
      <c r="B3" s="256"/>
      <c r="C3" s="256"/>
      <c r="D3" s="256"/>
      <c r="E3" s="256"/>
      <c r="F3" s="256"/>
      <c r="G3" s="256"/>
      <c r="H3" s="257"/>
      <c r="K3" s="125" t="s">
        <v>377</v>
      </c>
      <c r="L3" s="128">
        <v>84007</v>
      </c>
      <c r="M3" s="128" t="s">
        <v>368</v>
      </c>
      <c r="N3" s="128" t="s">
        <v>369</v>
      </c>
      <c r="O3" s="125" t="s">
        <v>377</v>
      </c>
      <c r="P3" s="128" t="s">
        <v>370</v>
      </c>
      <c r="Q3" s="128">
        <v>64.91</v>
      </c>
      <c r="R3" s="128" t="s">
        <v>371</v>
      </c>
      <c r="S3" s="129">
        <v>1416</v>
      </c>
      <c r="U3" s="125" t="s">
        <v>378</v>
      </c>
      <c r="V3" s="125" t="s">
        <v>379</v>
      </c>
      <c r="W3" s="125">
        <v>2</v>
      </c>
      <c r="X3" s="125" t="s">
        <v>380</v>
      </c>
      <c r="Y3" s="125" t="s">
        <v>381</v>
      </c>
      <c r="Z3" s="125" t="s">
        <v>382</v>
      </c>
      <c r="AC3" s="126" t="s">
        <v>147</v>
      </c>
      <c r="AD3" s="126" t="s">
        <v>246</v>
      </c>
      <c r="AF3" s="126" t="s">
        <v>156</v>
      </c>
      <c r="AI3" s="126" t="s">
        <v>147</v>
      </c>
      <c r="AK3" s="126" t="s">
        <v>156</v>
      </c>
      <c r="AL3" s="126" t="s">
        <v>246</v>
      </c>
      <c r="AM3" s="126" t="s">
        <v>240</v>
      </c>
      <c r="AO3" s="131" t="s">
        <v>285</v>
      </c>
      <c r="AP3" s="131" t="s">
        <v>295</v>
      </c>
      <c r="AQ3" s="131" t="s">
        <v>300</v>
      </c>
      <c r="AR3" s="131" t="s">
        <v>305</v>
      </c>
      <c r="AS3" s="131" t="s">
        <v>312</v>
      </c>
      <c r="AT3" s="131" t="s">
        <v>315</v>
      </c>
    </row>
    <row r="4" spans="1:46" ht="12.6" customHeight="1" thickTop="1" thickBot="1" x14ac:dyDescent="0.3">
      <c r="A4" s="66"/>
      <c r="B4" s="54"/>
      <c r="C4" s="54"/>
      <c r="D4" s="54"/>
      <c r="E4" s="54"/>
      <c r="F4" s="54"/>
      <c r="K4" s="125" t="s">
        <v>383</v>
      </c>
      <c r="L4" s="128">
        <v>84007</v>
      </c>
      <c r="M4" s="128" t="s">
        <v>368</v>
      </c>
      <c r="N4" s="128" t="s">
        <v>369</v>
      </c>
      <c r="O4" s="125" t="s">
        <v>383</v>
      </c>
      <c r="P4" s="128" t="s">
        <v>370</v>
      </c>
      <c r="Q4" s="128">
        <v>64.91</v>
      </c>
      <c r="R4" s="128" t="s">
        <v>371</v>
      </c>
      <c r="S4" s="129">
        <v>1416</v>
      </c>
      <c r="U4" s="125" t="s">
        <v>384</v>
      </c>
      <c r="V4" s="125" t="s">
        <v>385</v>
      </c>
      <c r="W4" s="125">
        <v>3</v>
      </c>
      <c r="X4" s="125" t="s">
        <v>386</v>
      </c>
      <c r="Y4" s="125" t="s">
        <v>387</v>
      </c>
      <c r="Z4" s="125" t="s">
        <v>388</v>
      </c>
      <c r="AC4" s="126" t="s">
        <v>148</v>
      </c>
      <c r="AD4" s="126" t="s">
        <v>247</v>
      </c>
      <c r="AF4" s="126" t="s">
        <v>157</v>
      </c>
      <c r="AI4" s="126" t="s">
        <v>148</v>
      </c>
      <c r="AK4" s="126" t="s">
        <v>344</v>
      </c>
      <c r="AL4" s="126" t="s">
        <v>247</v>
      </c>
      <c r="AM4" s="126" t="s">
        <v>241</v>
      </c>
      <c r="AO4" s="131" t="s">
        <v>291</v>
      </c>
      <c r="AT4" s="131" t="s">
        <v>320</v>
      </c>
    </row>
    <row r="5" spans="1:46" ht="20.25" customHeight="1" thickTop="1" x14ac:dyDescent="0.25">
      <c r="A5" s="101" t="s">
        <v>56</v>
      </c>
      <c r="B5" s="250"/>
      <c r="C5" s="250"/>
      <c r="D5" s="250"/>
      <c r="E5" s="250"/>
      <c r="F5" s="250"/>
      <c r="G5" s="250"/>
      <c r="H5" s="251"/>
      <c r="K5" s="125" t="s">
        <v>389</v>
      </c>
      <c r="L5" s="125">
        <v>84001</v>
      </c>
      <c r="M5" s="125">
        <v>84210</v>
      </c>
      <c r="N5" s="125" t="s">
        <v>390</v>
      </c>
      <c r="O5" s="125" t="s">
        <v>391</v>
      </c>
      <c r="P5" s="125" t="s">
        <v>392</v>
      </c>
      <c r="Q5" s="125">
        <v>6.4</v>
      </c>
      <c r="R5" s="125" t="s">
        <v>393</v>
      </c>
      <c r="S5" s="125">
        <v>441</v>
      </c>
      <c r="U5" s="125" t="s">
        <v>394</v>
      </c>
      <c r="V5" s="125" t="s">
        <v>395</v>
      </c>
      <c r="W5" s="125">
        <v>4</v>
      </c>
      <c r="X5" s="125" t="s">
        <v>396</v>
      </c>
      <c r="Y5" s="125" t="s">
        <v>397</v>
      </c>
      <c r="AC5" s="126" t="s">
        <v>149</v>
      </c>
      <c r="AD5" s="126" t="s">
        <v>248</v>
      </c>
      <c r="AF5" s="126" t="s">
        <v>158</v>
      </c>
      <c r="AI5" s="126" t="s">
        <v>149</v>
      </c>
      <c r="AK5" s="126" t="s">
        <v>345</v>
      </c>
      <c r="AL5" s="126" t="s">
        <v>248</v>
      </c>
      <c r="AM5" s="126" t="s">
        <v>242</v>
      </c>
    </row>
    <row r="6" spans="1:46" ht="26.4" x14ac:dyDescent="0.25">
      <c r="A6" s="52" t="s">
        <v>253</v>
      </c>
      <c r="B6" s="51" t="str">
        <f>IF(C6=AO2,"AXE_1",IF(C6=AP2,"AXE_2",IF(C6=AQ2,"AXE_3",IF(C6=AR2,"AXE_4",IF(C6=AS2,"AXE_5",IF(C6=AT2,"AXE_6",""))))))</f>
        <v/>
      </c>
      <c r="C6" s="262"/>
      <c r="D6" s="263"/>
      <c r="E6" s="263"/>
      <c r="F6" s="263"/>
      <c r="G6" s="263"/>
      <c r="H6" s="264"/>
      <c r="K6" s="125" t="s">
        <v>398</v>
      </c>
      <c r="L6" s="125">
        <v>84002</v>
      </c>
      <c r="M6" s="125">
        <v>84240</v>
      </c>
      <c r="N6" s="125" t="s">
        <v>399</v>
      </c>
      <c r="O6" s="125" t="s">
        <v>400</v>
      </c>
      <c r="P6" s="125" t="s">
        <v>401</v>
      </c>
      <c r="Q6" s="125">
        <v>17.63</v>
      </c>
      <c r="R6" s="125" t="s">
        <v>402</v>
      </c>
      <c r="S6" s="125">
        <v>58</v>
      </c>
      <c r="U6" s="125" t="s">
        <v>403</v>
      </c>
      <c r="V6" s="125" t="s">
        <v>404</v>
      </c>
      <c r="W6" s="125">
        <v>5</v>
      </c>
      <c r="X6" s="125" t="s">
        <v>405</v>
      </c>
      <c r="Y6" s="125" t="s">
        <v>406</v>
      </c>
      <c r="AC6" s="126" t="s">
        <v>150</v>
      </c>
      <c r="AD6" s="126" t="s">
        <v>249</v>
      </c>
      <c r="AI6" s="126" t="s">
        <v>150</v>
      </c>
      <c r="AL6" s="126" t="s">
        <v>249</v>
      </c>
      <c r="AM6" s="126" t="s">
        <v>243</v>
      </c>
    </row>
    <row r="7" spans="1:46" ht="26.4" x14ac:dyDescent="0.25">
      <c r="A7" s="52" t="s">
        <v>279</v>
      </c>
      <c r="B7" s="258"/>
      <c r="C7" s="258"/>
      <c r="D7" s="258"/>
      <c r="E7" s="258"/>
      <c r="F7" s="258"/>
      <c r="G7" s="258"/>
      <c r="H7" s="259"/>
      <c r="K7" s="125" t="s">
        <v>399</v>
      </c>
      <c r="L7" s="125">
        <v>84003</v>
      </c>
      <c r="M7" s="125">
        <v>84400</v>
      </c>
      <c r="N7" s="125" t="s">
        <v>399</v>
      </c>
      <c r="O7" s="125" t="s">
        <v>399</v>
      </c>
      <c r="P7" s="125" t="s">
        <v>407</v>
      </c>
      <c r="Q7" s="125">
        <v>44.57</v>
      </c>
      <c r="R7" s="125" t="s">
        <v>408</v>
      </c>
      <c r="S7" s="125">
        <v>256</v>
      </c>
      <c r="W7" s="125">
        <v>6</v>
      </c>
      <c r="X7" s="125" t="s">
        <v>409</v>
      </c>
      <c r="Y7" s="125" t="s">
        <v>410</v>
      </c>
      <c r="AC7" s="126" t="s">
        <v>151</v>
      </c>
      <c r="AD7" s="126" t="s">
        <v>250</v>
      </c>
      <c r="AI7" s="126" t="s">
        <v>151</v>
      </c>
      <c r="AL7" s="126" t="s">
        <v>250</v>
      </c>
      <c r="AM7" s="126" t="s">
        <v>244</v>
      </c>
    </row>
    <row r="8" spans="1:46" ht="13.2" x14ac:dyDescent="0.25">
      <c r="A8" s="52" t="s">
        <v>254</v>
      </c>
      <c r="B8" s="258"/>
      <c r="C8" s="258"/>
      <c r="D8" s="258"/>
      <c r="E8" s="258"/>
      <c r="F8" s="258"/>
      <c r="G8" s="258"/>
      <c r="H8" s="259"/>
      <c r="K8" s="125" t="s">
        <v>411</v>
      </c>
      <c r="L8" s="125">
        <v>84004</v>
      </c>
      <c r="M8" s="125">
        <v>84810</v>
      </c>
      <c r="N8" s="125" t="s">
        <v>390</v>
      </c>
      <c r="O8" s="125" t="s">
        <v>390</v>
      </c>
      <c r="P8" s="125" t="s">
        <v>412</v>
      </c>
      <c r="Q8" s="125">
        <v>15.7</v>
      </c>
      <c r="R8" s="125" t="s">
        <v>413</v>
      </c>
      <c r="S8" s="125">
        <v>361</v>
      </c>
      <c r="W8" s="125">
        <v>7</v>
      </c>
      <c r="AC8" s="126" t="s">
        <v>152</v>
      </c>
      <c r="AD8" s="126" t="s">
        <v>251</v>
      </c>
      <c r="AI8" s="126" t="s">
        <v>152</v>
      </c>
      <c r="AL8" s="126" t="s">
        <v>251</v>
      </c>
      <c r="AM8" s="126" t="s">
        <v>159</v>
      </c>
    </row>
    <row r="9" spans="1:46" ht="27" thickBot="1" x14ac:dyDescent="0.3">
      <c r="A9" s="53" t="s">
        <v>255</v>
      </c>
      <c r="B9" s="260"/>
      <c r="C9" s="260"/>
      <c r="D9" s="260"/>
      <c r="E9" s="260"/>
      <c r="F9" s="260"/>
      <c r="G9" s="260"/>
      <c r="H9" s="261"/>
      <c r="K9" s="125" t="s">
        <v>414</v>
      </c>
      <c r="L9" s="125">
        <v>84005</v>
      </c>
      <c r="M9" s="125">
        <v>84390</v>
      </c>
      <c r="N9" s="125" t="s">
        <v>390</v>
      </c>
      <c r="O9" s="125" t="s">
        <v>415</v>
      </c>
      <c r="P9" s="125" t="s">
        <v>416</v>
      </c>
      <c r="Q9" s="125">
        <v>28.9</v>
      </c>
      <c r="R9" s="125" t="s">
        <v>417</v>
      </c>
      <c r="S9" s="125">
        <v>7.1</v>
      </c>
      <c r="W9" s="125">
        <v>8</v>
      </c>
      <c r="AD9" s="126" t="s">
        <v>252</v>
      </c>
      <c r="AL9" s="126" t="s">
        <v>252</v>
      </c>
      <c r="AM9" s="132"/>
    </row>
    <row r="10" spans="1:46" ht="12.6" customHeight="1" thickTop="1" thickBot="1" x14ac:dyDescent="0.3">
      <c r="A10" s="66"/>
      <c r="B10" s="54"/>
      <c r="C10" s="54"/>
      <c r="D10" s="54"/>
      <c r="E10" s="54"/>
      <c r="F10" s="54"/>
      <c r="K10" s="125" t="s">
        <v>418</v>
      </c>
      <c r="L10" s="128">
        <v>84006</v>
      </c>
      <c r="M10" s="128">
        <v>84400</v>
      </c>
      <c r="N10" s="128" t="s">
        <v>399</v>
      </c>
      <c r="O10" s="125" t="s">
        <v>399</v>
      </c>
      <c r="P10" s="128" t="s">
        <v>407</v>
      </c>
      <c r="Q10" s="128">
        <v>7.5</v>
      </c>
      <c r="R10" s="128" t="s">
        <v>419</v>
      </c>
      <c r="S10" s="129">
        <v>9.5</v>
      </c>
      <c r="W10" s="125">
        <v>9</v>
      </c>
      <c r="AD10" s="126" t="s">
        <v>239</v>
      </c>
      <c r="AO10" s="131"/>
      <c r="AT10" s="131"/>
    </row>
    <row r="11" spans="1:46" ht="149.25" customHeight="1" thickTop="1" x14ac:dyDescent="0.25">
      <c r="A11" s="95" t="s">
        <v>267</v>
      </c>
      <c r="B11" s="249"/>
      <c r="C11" s="250"/>
      <c r="D11" s="250"/>
      <c r="E11" s="250"/>
      <c r="F11" s="250"/>
      <c r="G11" s="250"/>
      <c r="H11" s="251"/>
      <c r="K11" s="125" t="s">
        <v>420</v>
      </c>
      <c r="L11" s="125">
        <v>84012</v>
      </c>
      <c r="M11" s="125">
        <v>84190</v>
      </c>
      <c r="N11" s="125" t="s">
        <v>390</v>
      </c>
      <c r="O11" s="125" t="s">
        <v>391</v>
      </c>
      <c r="P11" s="125" t="s">
        <v>412</v>
      </c>
      <c r="Q11" s="125">
        <v>18.89</v>
      </c>
      <c r="R11" s="125" t="s">
        <v>421</v>
      </c>
      <c r="S11" s="125">
        <v>128</v>
      </c>
      <c r="W11" s="125">
        <v>10</v>
      </c>
      <c r="AD11" s="126" t="s">
        <v>240</v>
      </c>
    </row>
    <row r="12" spans="1:46" ht="149.25" customHeight="1" x14ac:dyDescent="0.25">
      <c r="A12" s="95" t="s">
        <v>27</v>
      </c>
      <c r="B12" s="269"/>
      <c r="C12" s="258"/>
      <c r="D12" s="258"/>
      <c r="E12" s="258"/>
      <c r="F12" s="258"/>
      <c r="G12" s="258"/>
      <c r="H12" s="259"/>
      <c r="K12" s="125" t="s">
        <v>422</v>
      </c>
      <c r="L12" s="125">
        <v>84013</v>
      </c>
      <c r="M12" s="125">
        <v>84220</v>
      </c>
      <c r="N12" s="125" t="s">
        <v>399</v>
      </c>
      <c r="O12" s="125" t="s">
        <v>399</v>
      </c>
      <c r="P12" s="125" t="s">
        <v>423</v>
      </c>
      <c r="Q12" s="125">
        <v>2.59</v>
      </c>
      <c r="R12" s="125" t="s">
        <v>424</v>
      </c>
      <c r="S12" s="125">
        <v>98</v>
      </c>
      <c r="AD12" s="126" t="s">
        <v>241</v>
      </c>
    </row>
    <row r="13" spans="1:46" ht="93.75" customHeight="1" x14ac:dyDescent="0.25">
      <c r="A13" s="95" t="s">
        <v>190</v>
      </c>
      <c r="B13" s="269"/>
      <c r="C13" s="258"/>
      <c r="D13" s="258"/>
      <c r="E13" s="258"/>
      <c r="F13" s="258"/>
      <c r="G13" s="258"/>
      <c r="H13" s="259"/>
      <c r="K13" s="125" t="s">
        <v>425</v>
      </c>
      <c r="L13" s="125">
        <v>84014</v>
      </c>
      <c r="M13" s="125">
        <v>84120</v>
      </c>
      <c r="N13" s="125" t="s">
        <v>399</v>
      </c>
      <c r="O13" s="125" t="s">
        <v>400</v>
      </c>
      <c r="P13" s="125" t="s">
        <v>401</v>
      </c>
      <c r="Q13" s="125">
        <v>56.07</v>
      </c>
      <c r="R13" s="125" t="s">
        <v>426</v>
      </c>
      <c r="S13" s="125">
        <v>20</v>
      </c>
      <c r="AD13" s="126" t="s">
        <v>242</v>
      </c>
    </row>
    <row r="14" spans="1:46" ht="89.25" customHeight="1" x14ac:dyDescent="0.25">
      <c r="A14" s="95" t="s">
        <v>28</v>
      </c>
      <c r="B14" s="269"/>
      <c r="C14" s="258"/>
      <c r="D14" s="258"/>
      <c r="E14" s="258"/>
      <c r="F14" s="258"/>
      <c r="G14" s="258"/>
      <c r="H14" s="259"/>
      <c r="K14" s="125" t="s">
        <v>427</v>
      </c>
      <c r="L14" s="125">
        <v>84015</v>
      </c>
      <c r="M14" s="125">
        <v>84340</v>
      </c>
      <c r="N14" s="125" t="s">
        <v>390</v>
      </c>
      <c r="O14" s="125" t="s">
        <v>428</v>
      </c>
      <c r="P14" s="125" t="s">
        <v>412</v>
      </c>
      <c r="Q14" s="125">
        <v>28.16</v>
      </c>
      <c r="R14" s="125" t="s">
        <v>429</v>
      </c>
      <c r="S14" s="125">
        <v>9.9</v>
      </c>
      <c r="AD14" s="126" t="s">
        <v>243</v>
      </c>
    </row>
    <row r="15" spans="1:46" ht="69" customHeight="1" x14ac:dyDescent="0.25">
      <c r="A15" s="95" t="s">
        <v>29</v>
      </c>
      <c r="B15" s="269"/>
      <c r="C15" s="258"/>
      <c r="D15" s="258"/>
      <c r="E15" s="258"/>
      <c r="F15" s="258"/>
      <c r="G15" s="258"/>
      <c r="H15" s="259"/>
      <c r="K15" s="125" t="s">
        <v>430</v>
      </c>
      <c r="L15" s="125">
        <v>84016</v>
      </c>
      <c r="M15" s="125">
        <v>84370</v>
      </c>
      <c r="N15" s="125" t="s">
        <v>369</v>
      </c>
      <c r="O15" s="125" t="s">
        <v>431</v>
      </c>
      <c r="P15" s="125" t="s">
        <v>392</v>
      </c>
      <c r="Q15" s="125">
        <v>24.79</v>
      </c>
      <c r="R15" s="125" t="s">
        <v>432</v>
      </c>
      <c r="S15" s="125">
        <v>209</v>
      </c>
      <c r="AD15" s="126" t="s">
        <v>244</v>
      </c>
    </row>
    <row r="16" spans="1:46" ht="90.75" customHeight="1" thickBot="1" x14ac:dyDescent="0.3">
      <c r="A16" s="96" t="s">
        <v>187</v>
      </c>
      <c r="B16" s="268"/>
      <c r="C16" s="260"/>
      <c r="D16" s="260"/>
      <c r="E16" s="260"/>
      <c r="F16" s="260"/>
      <c r="G16" s="260"/>
      <c r="H16" s="261"/>
      <c r="K16" s="125" t="s">
        <v>433</v>
      </c>
      <c r="L16" s="125">
        <v>84017</v>
      </c>
      <c r="M16" s="125">
        <v>84410</v>
      </c>
      <c r="N16" s="125" t="s">
        <v>390</v>
      </c>
      <c r="O16" s="125" t="s">
        <v>415</v>
      </c>
      <c r="P16" s="125" t="s">
        <v>412</v>
      </c>
      <c r="Q16" s="125">
        <v>91.03</v>
      </c>
      <c r="R16" s="125" t="s">
        <v>434</v>
      </c>
      <c r="S16" s="125">
        <v>34</v>
      </c>
      <c r="AD16" s="126" t="s">
        <v>159</v>
      </c>
    </row>
    <row r="17" spans="1:80" s="56" customFormat="1" ht="36.75" customHeight="1" thickTop="1" x14ac:dyDescent="0.15">
      <c r="A17" s="97" t="s">
        <v>263</v>
      </c>
      <c r="B17" s="236"/>
      <c r="C17" s="237"/>
      <c r="D17" s="237"/>
      <c r="E17" s="237"/>
      <c r="F17" s="237"/>
      <c r="G17" s="237"/>
      <c r="H17" s="238"/>
      <c r="I17" s="121"/>
      <c r="J17" s="88"/>
      <c r="K17" s="125" t="s">
        <v>435</v>
      </c>
      <c r="L17" s="125">
        <v>84018</v>
      </c>
      <c r="M17" s="125">
        <v>84570</v>
      </c>
      <c r="N17" s="125" t="s">
        <v>390</v>
      </c>
      <c r="O17" s="125" t="s">
        <v>415</v>
      </c>
      <c r="P17" s="125" t="s">
        <v>416</v>
      </c>
      <c r="Q17" s="125">
        <v>20.8</v>
      </c>
      <c r="R17" s="125" t="s">
        <v>436</v>
      </c>
      <c r="S17" s="125">
        <v>25</v>
      </c>
      <c r="T17" s="125"/>
      <c r="U17" s="125"/>
      <c r="V17" s="125"/>
      <c r="W17" s="125"/>
      <c r="X17" s="125"/>
      <c r="Y17" s="125"/>
      <c r="Z17" s="125"/>
      <c r="AA17" s="125"/>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86"/>
      <c r="BF17" s="86"/>
      <c r="BG17" s="88"/>
      <c r="BH17" s="88"/>
      <c r="BI17" s="88"/>
      <c r="BJ17" s="88"/>
      <c r="BK17" s="88"/>
      <c r="BL17" s="88"/>
      <c r="BM17" s="88"/>
      <c r="BN17" s="88"/>
      <c r="BO17" s="88"/>
      <c r="BP17" s="88"/>
      <c r="BQ17" s="88"/>
      <c r="BR17" s="88"/>
      <c r="BS17" s="88"/>
      <c r="BT17" s="88"/>
      <c r="BU17" s="88"/>
      <c r="BV17" s="88"/>
      <c r="BW17" s="88"/>
      <c r="BX17" s="88"/>
      <c r="BY17" s="88"/>
      <c r="BZ17" s="88"/>
      <c r="CA17" s="89"/>
      <c r="CB17" s="89"/>
    </row>
    <row r="18" spans="1:80" s="56" customFormat="1" ht="36.75" customHeight="1" x14ac:dyDescent="0.15">
      <c r="A18" s="98" t="s">
        <v>346</v>
      </c>
      <c r="B18" s="239"/>
      <c r="C18" s="240"/>
      <c r="D18" s="241"/>
      <c r="E18" s="141" t="s">
        <v>348</v>
      </c>
      <c r="F18" s="245"/>
      <c r="G18" s="240"/>
      <c r="H18" s="246"/>
      <c r="I18" s="121"/>
      <c r="J18" s="88"/>
      <c r="K18" s="125" t="s">
        <v>437</v>
      </c>
      <c r="L18" s="125">
        <v>84019</v>
      </c>
      <c r="M18" s="125">
        <v>84500</v>
      </c>
      <c r="N18" s="125" t="s">
        <v>390</v>
      </c>
      <c r="O18" s="125" t="s">
        <v>437</v>
      </c>
      <c r="P18" s="125" t="s">
        <v>438</v>
      </c>
      <c r="Q18" s="125">
        <v>54.03</v>
      </c>
      <c r="R18" s="125" t="s">
        <v>439</v>
      </c>
      <c r="S18" s="125">
        <v>250</v>
      </c>
      <c r="T18" s="125"/>
      <c r="U18" s="125"/>
      <c r="V18" s="125"/>
      <c r="W18" s="125"/>
      <c r="X18" s="125"/>
      <c r="Y18" s="125"/>
      <c r="Z18" s="125"/>
      <c r="AA18" s="125"/>
      <c r="AB18" s="126"/>
      <c r="AC18" s="126"/>
      <c r="AD18" s="125" t="s">
        <v>4</v>
      </c>
      <c r="AE18" s="133" t="s">
        <v>162</v>
      </c>
      <c r="AF18" s="133" t="s">
        <v>163</v>
      </c>
      <c r="AG18" s="133" t="s">
        <v>164</v>
      </c>
      <c r="AH18" s="133" t="s">
        <v>165</v>
      </c>
      <c r="AI18" s="133" t="s">
        <v>166</v>
      </c>
      <c r="AJ18" s="133" t="s">
        <v>167</v>
      </c>
      <c r="AK18" s="126"/>
      <c r="AL18" s="126"/>
      <c r="AM18" s="126"/>
      <c r="AN18" s="126"/>
      <c r="AO18" s="126"/>
      <c r="AP18" s="126"/>
      <c r="AQ18" s="126"/>
      <c r="AR18" s="126"/>
      <c r="AS18" s="126"/>
      <c r="AT18" s="126"/>
      <c r="AU18" s="126"/>
      <c r="AV18" s="126"/>
      <c r="AW18" s="126"/>
      <c r="AX18" s="126"/>
      <c r="AY18" s="126"/>
      <c r="AZ18" s="126"/>
      <c r="BA18" s="126"/>
      <c r="BB18" s="126"/>
      <c r="BC18" s="126"/>
      <c r="BD18" s="126"/>
      <c r="BE18" s="86"/>
      <c r="BF18" s="86"/>
      <c r="BG18" s="88"/>
      <c r="BH18" s="88"/>
      <c r="BI18" s="88"/>
      <c r="BJ18" s="88"/>
      <c r="BK18" s="88"/>
      <c r="BL18" s="88"/>
      <c r="BM18" s="88"/>
      <c r="BN18" s="88"/>
      <c r="BO18" s="88"/>
      <c r="BP18" s="88"/>
      <c r="BQ18" s="88"/>
      <c r="BR18" s="88"/>
      <c r="BS18" s="88"/>
      <c r="BT18" s="88"/>
      <c r="BU18" s="88"/>
      <c r="BV18" s="88"/>
      <c r="BW18" s="88"/>
      <c r="BX18" s="88"/>
      <c r="BY18" s="88"/>
      <c r="BZ18" s="88"/>
      <c r="CA18" s="89"/>
      <c r="CB18" s="89"/>
    </row>
    <row r="19" spans="1:80" s="56" customFormat="1" ht="36.75" customHeight="1" thickBot="1" x14ac:dyDescent="0.2">
      <c r="A19" s="98" t="s">
        <v>347</v>
      </c>
      <c r="B19" s="242"/>
      <c r="C19" s="243"/>
      <c r="D19" s="244"/>
      <c r="E19" s="141" t="s">
        <v>348</v>
      </c>
      <c r="F19" s="247"/>
      <c r="G19" s="243"/>
      <c r="H19" s="248"/>
      <c r="I19" s="121"/>
      <c r="J19" s="88"/>
      <c r="K19" s="125" t="s">
        <v>440</v>
      </c>
      <c r="L19" s="125">
        <v>84020</v>
      </c>
      <c r="M19" s="125">
        <v>84480</v>
      </c>
      <c r="N19" s="125" t="s">
        <v>399</v>
      </c>
      <c r="O19" s="125" t="s">
        <v>399</v>
      </c>
      <c r="P19" s="125" t="s">
        <v>407</v>
      </c>
      <c r="Q19" s="125">
        <v>51.12</v>
      </c>
      <c r="R19" s="125" t="s">
        <v>441</v>
      </c>
      <c r="S19" s="125">
        <v>26</v>
      </c>
      <c r="T19" s="125"/>
      <c r="U19" s="125"/>
      <c r="V19" s="125"/>
      <c r="W19" s="125"/>
      <c r="X19" s="125"/>
      <c r="Y19" s="125"/>
      <c r="Z19" s="125"/>
      <c r="AA19" s="125"/>
      <c r="AB19" s="126"/>
      <c r="AC19" s="126"/>
      <c r="AD19" s="128" t="s">
        <v>168</v>
      </c>
      <c r="AE19" s="134" t="s">
        <v>169</v>
      </c>
      <c r="AF19" s="134" t="s">
        <v>170</v>
      </c>
      <c r="AG19" s="134" t="s">
        <v>171</v>
      </c>
      <c r="AH19" s="134" t="s">
        <v>172</v>
      </c>
      <c r="AI19" s="134" t="s">
        <v>173</v>
      </c>
      <c r="AJ19" s="134" t="s">
        <v>174</v>
      </c>
      <c r="AK19" s="126"/>
      <c r="AL19" s="126"/>
      <c r="AM19" s="126"/>
      <c r="AN19" s="126"/>
      <c r="AO19" s="126"/>
      <c r="AP19" s="126"/>
      <c r="AQ19" s="126"/>
      <c r="AR19" s="126"/>
      <c r="AS19" s="126"/>
      <c r="AT19" s="126"/>
      <c r="AU19" s="126"/>
      <c r="AV19" s="126"/>
      <c r="AW19" s="126"/>
      <c r="AX19" s="126"/>
      <c r="AY19" s="126"/>
      <c r="AZ19" s="126"/>
      <c r="BA19" s="126"/>
      <c r="BB19" s="126"/>
      <c r="BC19" s="126"/>
      <c r="BD19" s="126"/>
      <c r="BE19" s="86"/>
      <c r="BF19" s="86"/>
      <c r="BG19" s="88"/>
      <c r="BH19" s="88"/>
      <c r="BI19" s="88"/>
      <c r="BJ19" s="88"/>
      <c r="BK19" s="88"/>
      <c r="BL19" s="88"/>
      <c r="BM19" s="88"/>
      <c r="BN19" s="88"/>
      <c r="BO19" s="88"/>
      <c r="BP19" s="88"/>
      <c r="BQ19" s="88"/>
      <c r="BR19" s="88"/>
      <c r="BS19" s="88"/>
      <c r="BT19" s="88"/>
      <c r="BU19" s="88"/>
      <c r="BV19" s="88"/>
      <c r="BW19" s="88"/>
      <c r="BX19" s="88"/>
      <c r="BY19" s="88"/>
      <c r="BZ19" s="88"/>
      <c r="CA19" s="89"/>
      <c r="CB19" s="89"/>
    </row>
    <row r="20" spans="1:80" s="56" customFormat="1" ht="36.75" customHeight="1" thickTop="1" x14ac:dyDescent="0.15">
      <c r="A20" s="97" t="s">
        <v>264</v>
      </c>
      <c r="B20" s="236"/>
      <c r="C20" s="237"/>
      <c r="D20" s="237"/>
      <c r="E20" s="237"/>
      <c r="F20" s="237"/>
      <c r="G20" s="237"/>
      <c r="H20" s="238"/>
      <c r="I20" s="121"/>
      <c r="J20" s="88"/>
      <c r="K20" s="125" t="s">
        <v>442</v>
      </c>
      <c r="L20" s="125">
        <v>84021</v>
      </c>
      <c r="M20" s="125">
        <v>84390</v>
      </c>
      <c r="N20" s="125" t="s">
        <v>390</v>
      </c>
      <c r="O20" s="125" t="s">
        <v>428</v>
      </c>
      <c r="P20" s="125" t="s">
        <v>443</v>
      </c>
      <c r="Q20" s="125">
        <v>28.18</v>
      </c>
      <c r="R20" s="125" t="s">
        <v>444</v>
      </c>
      <c r="S20" s="125">
        <v>3.1</v>
      </c>
      <c r="T20" s="125"/>
      <c r="U20" s="125"/>
      <c r="V20" s="125"/>
      <c r="W20" s="125"/>
      <c r="X20" s="125"/>
      <c r="Y20" s="125"/>
      <c r="Z20" s="125"/>
      <c r="AA20" s="125"/>
      <c r="AB20" s="126"/>
      <c r="AC20" s="126"/>
      <c r="AD20" s="128"/>
      <c r="AE20" s="134" t="s">
        <v>175</v>
      </c>
      <c r="AF20" s="134" t="s">
        <v>176</v>
      </c>
      <c r="AG20" s="134" t="s">
        <v>177</v>
      </c>
      <c r="AH20" s="125"/>
      <c r="AI20" s="134" t="s">
        <v>178</v>
      </c>
      <c r="AJ20" s="134" t="s">
        <v>179</v>
      </c>
      <c r="AK20" s="126"/>
      <c r="AL20" s="126"/>
      <c r="AM20" s="126"/>
      <c r="AN20" s="126"/>
      <c r="AO20" s="126"/>
      <c r="AP20" s="126"/>
      <c r="AQ20" s="126"/>
      <c r="AR20" s="126"/>
      <c r="AS20" s="126"/>
      <c r="AT20" s="126"/>
      <c r="AU20" s="126"/>
      <c r="AV20" s="126"/>
      <c r="AW20" s="126"/>
      <c r="AX20" s="126"/>
      <c r="AY20" s="126"/>
      <c r="AZ20" s="126"/>
      <c r="BA20" s="126"/>
      <c r="BB20" s="126"/>
      <c r="BC20" s="126"/>
      <c r="BD20" s="126"/>
      <c r="BE20" s="86"/>
      <c r="BF20" s="86"/>
      <c r="BG20" s="88"/>
      <c r="BH20" s="88"/>
      <c r="BI20" s="88"/>
      <c r="BJ20" s="88"/>
      <c r="BK20" s="88"/>
      <c r="BL20" s="88"/>
      <c r="BM20" s="88"/>
      <c r="BN20" s="88"/>
      <c r="BO20" s="88"/>
      <c r="BP20" s="88"/>
      <c r="BQ20" s="88"/>
      <c r="BR20" s="88"/>
      <c r="BS20" s="88"/>
      <c r="BT20" s="88"/>
      <c r="BU20" s="88"/>
      <c r="BV20" s="88"/>
      <c r="BW20" s="88"/>
      <c r="BX20" s="88"/>
      <c r="BY20" s="88"/>
      <c r="BZ20" s="88"/>
      <c r="CA20" s="89"/>
      <c r="CB20" s="89"/>
    </row>
    <row r="21" spans="1:80" s="56" customFormat="1" ht="36.75" customHeight="1" x14ac:dyDescent="0.15">
      <c r="A21" s="98" t="s">
        <v>346</v>
      </c>
      <c r="B21" s="239"/>
      <c r="C21" s="240"/>
      <c r="D21" s="241"/>
      <c r="E21" s="141" t="s">
        <v>348</v>
      </c>
      <c r="F21" s="245"/>
      <c r="G21" s="240"/>
      <c r="H21" s="246"/>
      <c r="I21" s="121"/>
      <c r="J21" s="88"/>
      <c r="K21" s="125" t="s">
        <v>445</v>
      </c>
      <c r="L21" s="125">
        <v>84022</v>
      </c>
      <c r="M21" s="125">
        <v>84110</v>
      </c>
      <c r="N21" s="125" t="s">
        <v>390</v>
      </c>
      <c r="O21" s="125" t="s">
        <v>428</v>
      </c>
      <c r="P21" s="125" t="s">
        <v>443</v>
      </c>
      <c r="Q21" s="125">
        <v>9.49</v>
      </c>
      <c r="R21" s="125" t="s">
        <v>446</v>
      </c>
      <c r="S21" s="125">
        <v>31</v>
      </c>
      <c r="T21" s="125"/>
      <c r="U21" s="125"/>
      <c r="V21" s="125"/>
      <c r="W21" s="125"/>
      <c r="X21" s="125"/>
      <c r="Y21" s="125"/>
      <c r="Z21" s="125"/>
      <c r="AA21" s="125"/>
      <c r="AB21" s="126"/>
      <c r="AC21" s="126"/>
      <c r="AD21" s="128"/>
      <c r="AE21" s="134" t="s">
        <v>180</v>
      </c>
      <c r="AF21" s="125"/>
      <c r="AG21" s="134" t="s">
        <v>181</v>
      </c>
      <c r="AH21" s="125"/>
      <c r="AI21" s="134" t="s">
        <v>182</v>
      </c>
      <c r="AJ21" s="134" t="s">
        <v>183</v>
      </c>
      <c r="AK21" s="126"/>
      <c r="AL21" s="126"/>
      <c r="AM21" s="126"/>
      <c r="AN21" s="126"/>
      <c r="AO21" s="126"/>
      <c r="AP21" s="126"/>
      <c r="AQ21" s="126"/>
      <c r="AR21" s="126"/>
      <c r="AS21" s="126"/>
      <c r="AT21" s="126"/>
      <c r="AU21" s="126"/>
      <c r="AV21" s="126"/>
      <c r="AW21" s="126"/>
      <c r="AX21" s="126"/>
      <c r="AY21" s="126"/>
      <c r="AZ21" s="126"/>
      <c r="BA21" s="126"/>
      <c r="BB21" s="126"/>
      <c r="BC21" s="126"/>
      <c r="BD21" s="126"/>
      <c r="BE21" s="86"/>
      <c r="BF21" s="86"/>
      <c r="BG21" s="88"/>
      <c r="BH21" s="88"/>
      <c r="BI21" s="88"/>
      <c r="BJ21" s="88"/>
      <c r="BK21" s="88"/>
      <c r="BL21" s="88"/>
      <c r="BM21" s="88"/>
      <c r="BN21" s="88"/>
      <c r="BO21" s="88"/>
      <c r="BP21" s="88"/>
      <c r="BQ21" s="88"/>
      <c r="BR21" s="88"/>
      <c r="BS21" s="88"/>
      <c r="BT21" s="88"/>
      <c r="BU21" s="88"/>
      <c r="BV21" s="88"/>
      <c r="BW21" s="88"/>
      <c r="BX21" s="88"/>
      <c r="BY21" s="88"/>
      <c r="BZ21" s="88"/>
      <c r="CA21" s="89"/>
      <c r="CB21" s="89"/>
    </row>
    <row r="22" spans="1:80" s="56" customFormat="1" ht="36.75" customHeight="1" thickBot="1" x14ac:dyDescent="0.2">
      <c r="A22" s="98" t="s">
        <v>347</v>
      </c>
      <c r="B22" s="242"/>
      <c r="C22" s="243"/>
      <c r="D22" s="244"/>
      <c r="E22" s="141" t="s">
        <v>348</v>
      </c>
      <c r="F22" s="247"/>
      <c r="G22" s="243"/>
      <c r="H22" s="248"/>
      <c r="I22" s="121"/>
      <c r="J22" s="88"/>
      <c r="K22" s="125" t="s">
        <v>447</v>
      </c>
      <c r="L22" s="125">
        <v>84023</v>
      </c>
      <c r="M22" s="125">
        <v>84480</v>
      </c>
      <c r="N22" s="125" t="s">
        <v>399</v>
      </c>
      <c r="O22" s="125" t="s">
        <v>399</v>
      </c>
      <c r="P22" s="125" t="s">
        <v>407</v>
      </c>
      <c r="Q22" s="125">
        <v>17.54</v>
      </c>
      <c r="R22" s="125" t="s">
        <v>448</v>
      </c>
      <c r="S22" s="125">
        <v>3.9</v>
      </c>
      <c r="T22" s="125"/>
      <c r="U22" s="125"/>
      <c r="V22" s="125"/>
      <c r="W22" s="125"/>
      <c r="X22" s="125"/>
      <c r="Y22" s="125"/>
      <c r="Z22" s="125"/>
      <c r="AA22" s="125"/>
      <c r="AB22" s="126"/>
      <c r="AC22" s="126"/>
      <c r="AD22" s="128"/>
      <c r="AE22" s="125"/>
      <c r="AF22" s="125"/>
      <c r="AG22" s="125"/>
      <c r="AH22" s="125"/>
      <c r="AI22" s="134" t="s">
        <v>184</v>
      </c>
      <c r="AJ22" s="125"/>
      <c r="AK22" s="126"/>
      <c r="AL22" s="126"/>
      <c r="AM22" s="126"/>
      <c r="AN22" s="126"/>
      <c r="AO22" s="126"/>
      <c r="AP22" s="126"/>
      <c r="AQ22" s="126"/>
      <c r="AR22" s="126"/>
      <c r="AS22" s="126"/>
      <c r="AT22" s="126"/>
      <c r="AU22" s="126"/>
      <c r="AV22" s="126"/>
      <c r="AW22" s="126"/>
      <c r="AX22" s="126"/>
      <c r="AY22" s="126"/>
      <c r="AZ22" s="126"/>
      <c r="BA22" s="126"/>
      <c r="BB22" s="126"/>
      <c r="BC22" s="126"/>
      <c r="BD22" s="126"/>
      <c r="BE22" s="86"/>
      <c r="BF22" s="86"/>
      <c r="BG22" s="88"/>
      <c r="BH22" s="88"/>
      <c r="BI22" s="88"/>
      <c r="BJ22" s="88"/>
      <c r="BK22" s="88"/>
      <c r="BL22" s="88"/>
      <c r="BM22" s="88"/>
      <c r="BN22" s="88"/>
      <c r="BO22" s="88"/>
      <c r="BP22" s="88"/>
      <c r="BQ22" s="88"/>
      <c r="BR22" s="88"/>
      <c r="BS22" s="88"/>
      <c r="BT22" s="88"/>
      <c r="BU22" s="88"/>
      <c r="BV22" s="88"/>
      <c r="BW22" s="88"/>
      <c r="BX22" s="88"/>
      <c r="BY22" s="88"/>
      <c r="BZ22" s="88"/>
      <c r="CA22" s="89"/>
      <c r="CB22" s="89"/>
    </row>
    <row r="23" spans="1:80" s="56" customFormat="1" ht="36.75" customHeight="1" thickTop="1" x14ac:dyDescent="0.15">
      <c r="A23" s="97" t="s">
        <v>265</v>
      </c>
      <c r="B23" s="236"/>
      <c r="C23" s="237"/>
      <c r="D23" s="237"/>
      <c r="E23" s="237"/>
      <c r="F23" s="237"/>
      <c r="G23" s="237"/>
      <c r="H23" s="238"/>
      <c r="I23" s="121"/>
      <c r="J23" s="88"/>
      <c r="K23" s="125" t="s">
        <v>449</v>
      </c>
      <c r="L23" s="125">
        <v>84024</v>
      </c>
      <c r="M23" s="125">
        <v>84240</v>
      </c>
      <c r="N23" s="125" t="s">
        <v>399</v>
      </c>
      <c r="O23" s="125" t="s">
        <v>400</v>
      </c>
      <c r="P23" s="125" t="s">
        <v>401</v>
      </c>
      <c r="Q23" s="125">
        <v>18.96</v>
      </c>
      <c r="R23" s="125" t="s">
        <v>450</v>
      </c>
      <c r="S23" s="125">
        <v>50</v>
      </c>
      <c r="T23" s="125"/>
      <c r="U23" s="125"/>
      <c r="V23" s="125"/>
      <c r="W23" s="125"/>
      <c r="X23" s="125"/>
      <c r="Y23" s="125"/>
      <c r="Z23" s="125"/>
      <c r="AA23" s="125"/>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86"/>
      <c r="BF23" s="86"/>
      <c r="BG23" s="88"/>
      <c r="BH23" s="88"/>
      <c r="BI23" s="88"/>
      <c r="BJ23" s="88"/>
      <c r="BK23" s="88"/>
      <c r="BL23" s="88"/>
      <c r="BM23" s="88"/>
      <c r="BN23" s="88"/>
      <c r="BO23" s="88"/>
      <c r="BP23" s="88"/>
      <c r="BQ23" s="88"/>
      <c r="BR23" s="88"/>
      <c r="BS23" s="88"/>
      <c r="BT23" s="88"/>
      <c r="BU23" s="88"/>
      <c r="BV23" s="88"/>
      <c r="BW23" s="88"/>
      <c r="BX23" s="88"/>
      <c r="BY23" s="88"/>
      <c r="BZ23" s="88"/>
      <c r="CA23" s="89"/>
      <c r="CB23" s="89"/>
    </row>
    <row r="24" spans="1:80" s="56" customFormat="1" ht="36.75" customHeight="1" x14ac:dyDescent="0.15">
      <c r="A24" s="98" t="s">
        <v>346</v>
      </c>
      <c r="B24" s="239"/>
      <c r="C24" s="240"/>
      <c r="D24" s="241"/>
      <c r="E24" s="141" t="s">
        <v>348</v>
      </c>
      <c r="F24" s="245"/>
      <c r="G24" s="240"/>
      <c r="H24" s="246"/>
      <c r="I24" s="121"/>
      <c r="J24" s="88"/>
      <c r="K24" s="125" t="s">
        <v>451</v>
      </c>
      <c r="L24" s="125">
        <v>84025</v>
      </c>
      <c r="M24" s="125">
        <v>84220</v>
      </c>
      <c r="N24" s="125" t="s">
        <v>399</v>
      </c>
      <c r="O24" s="125" t="s">
        <v>452</v>
      </c>
      <c r="P24" s="125" t="s">
        <v>423</v>
      </c>
      <c r="Q24" s="125">
        <v>14.68</v>
      </c>
      <c r="R24" s="125" t="s">
        <v>453</v>
      </c>
      <c r="S24" s="125">
        <v>124</v>
      </c>
      <c r="T24" s="125"/>
      <c r="U24" s="125"/>
      <c r="V24" s="125"/>
      <c r="W24" s="125"/>
      <c r="X24" s="125"/>
      <c r="Y24" s="125"/>
      <c r="Z24" s="125"/>
      <c r="AA24" s="125"/>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86"/>
      <c r="BF24" s="86"/>
      <c r="BG24" s="88"/>
      <c r="BH24" s="88"/>
      <c r="BI24" s="88"/>
      <c r="BJ24" s="88"/>
      <c r="BK24" s="88"/>
      <c r="BL24" s="88"/>
      <c r="BM24" s="88"/>
      <c r="BN24" s="88"/>
      <c r="BO24" s="88"/>
      <c r="BP24" s="88"/>
      <c r="BQ24" s="88"/>
      <c r="BR24" s="88"/>
      <c r="BS24" s="88"/>
      <c r="BT24" s="88"/>
      <c r="BU24" s="88"/>
      <c r="BV24" s="88"/>
      <c r="BW24" s="88"/>
      <c r="BX24" s="88"/>
      <c r="BY24" s="88"/>
      <c r="BZ24" s="88"/>
      <c r="CA24" s="89"/>
      <c r="CB24" s="89"/>
    </row>
    <row r="25" spans="1:80" s="56" customFormat="1" ht="36.75" customHeight="1" thickBot="1" x14ac:dyDescent="0.2">
      <c r="A25" s="99" t="s">
        <v>347</v>
      </c>
      <c r="B25" s="242"/>
      <c r="C25" s="243"/>
      <c r="D25" s="244"/>
      <c r="E25" s="142" t="s">
        <v>348</v>
      </c>
      <c r="F25" s="247"/>
      <c r="G25" s="243"/>
      <c r="H25" s="248"/>
      <c r="I25" s="121"/>
      <c r="J25" s="88"/>
      <c r="K25" s="125" t="s">
        <v>454</v>
      </c>
      <c r="L25" s="125">
        <v>84026</v>
      </c>
      <c r="M25" s="125">
        <v>84160</v>
      </c>
      <c r="N25" s="125" t="s">
        <v>399</v>
      </c>
      <c r="O25" s="125" t="s">
        <v>452</v>
      </c>
      <c r="P25" s="125" t="s">
        <v>401</v>
      </c>
      <c r="Q25" s="125">
        <v>25.08</v>
      </c>
      <c r="R25" s="125" t="s">
        <v>455</v>
      </c>
      <c r="S25" s="125">
        <v>167</v>
      </c>
      <c r="T25" s="125"/>
      <c r="U25" s="125"/>
      <c r="V25" s="125"/>
      <c r="W25" s="125"/>
      <c r="X25" s="125"/>
      <c r="Y25" s="125"/>
      <c r="Z25" s="125"/>
      <c r="AA25" s="125"/>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86"/>
      <c r="BF25" s="86"/>
      <c r="BG25" s="88"/>
      <c r="BH25" s="88"/>
      <c r="BI25" s="88"/>
      <c r="BJ25" s="88"/>
      <c r="BK25" s="88"/>
      <c r="BL25" s="88"/>
      <c r="BM25" s="88"/>
      <c r="BN25" s="88"/>
      <c r="BO25" s="88"/>
      <c r="BP25" s="88"/>
      <c r="BQ25" s="88"/>
      <c r="BR25" s="88"/>
      <c r="BS25" s="88"/>
      <c r="BT25" s="88"/>
      <c r="BU25" s="88"/>
      <c r="BV25" s="88"/>
      <c r="BW25" s="88"/>
      <c r="BX25" s="88"/>
      <c r="BY25" s="88"/>
      <c r="BZ25" s="88"/>
      <c r="CA25" s="89"/>
      <c r="CB25" s="89"/>
    </row>
    <row r="26" spans="1:80" ht="73.5" customHeight="1" thickTop="1" thickBot="1" x14ac:dyDescent="0.3">
      <c r="A26" s="100" t="s">
        <v>266</v>
      </c>
      <c r="B26" s="265"/>
      <c r="C26" s="266"/>
      <c r="D26" s="266"/>
      <c r="E26" s="266"/>
      <c r="F26" s="266"/>
      <c r="G26" s="266"/>
      <c r="H26" s="267"/>
      <c r="K26" s="125" t="s">
        <v>456</v>
      </c>
      <c r="L26" s="125">
        <v>84027</v>
      </c>
      <c r="M26" s="125">
        <v>84860</v>
      </c>
      <c r="N26" s="125" t="s">
        <v>390</v>
      </c>
      <c r="O26" s="125" t="s">
        <v>457</v>
      </c>
      <c r="P26" s="125" t="s">
        <v>458</v>
      </c>
      <c r="Q26" s="125">
        <v>32.39</v>
      </c>
      <c r="R26" s="125" t="s">
        <v>459</v>
      </c>
      <c r="S26" s="125">
        <v>82</v>
      </c>
      <c r="AB26" s="127" t="s">
        <v>203</v>
      </c>
      <c r="AC26" s="127" t="s">
        <v>231</v>
      </c>
      <c r="AD26" s="127" t="s">
        <v>204</v>
      </c>
      <c r="AE26" s="127" t="s">
        <v>205</v>
      </c>
      <c r="AF26" s="127" t="s">
        <v>206</v>
      </c>
    </row>
    <row r="27" spans="1:80" ht="12.6" customHeight="1" thickTop="1" thickBot="1" x14ac:dyDescent="0.3">
      <c r="A27" s="66"/>
      <c r="B27" s="54"/>
      <c r="C27" s="54"/>
      <c r="D27" s="54"/>
      <c r="E27" s="54"/>
      <c r="F27" s="54"/>
      <c r="K27" s="125" t="s">
        <v>460</v>
      </c>
      <c r="L27" s="128">
        <v>84028</v>
      </c>
      <c r="M27" s="128">
        <v>84290</v>
      </c>
      <c r="N27" s="128" t="s">
        <v>390</v>
      </c>
      <c r="O27" s="125" t="s">
        <v>428</v>
      </c>
      <c r="P27" s="128" t="s">
        <v>443</v>
      </c>
      <c r="Q27" s="128">
        <v>22.51</v>
      </c>
      <c r="R27" s="128" t="s">
        <v>461</v>
      </c>
      <c r="S27" s="129">
        <v>48</v>
      </c>
      <c r="AB27" s="126" t="s">
        <v>207</v>
      </c>
      <c r="AC27" s="126" t="s">
        <v>237</v>
      </c>
      <c r="AD27" s="126" t="s">
        <v>232</v>
      </c>
      <c r="AE27" s="126" t="s">
        <v>210</v>
      </c>
      <c r="AF27" s="126" t="s">
        <v>209</v>
      </c>
      <c r="AO27" s="131"/>
      <c r="AT27" s="131"/>
    </row>
    <row r="28" spans="1:80" ht="66.599999999999994" thickTop="1" x14ac:dyDescent="0.25">
      <c r="A28" s="68" t="s">
        <v>349</v>
      </c>
      <c r="B28" s="25" t="s">
        <v>350</v>
      </c>
      <c r="C28" s="25" t="s">
        <v>351</v>
      </c>
      <c r="D28" s="25" t="s">
        <v>352</v>
      </c>
      <c r="E28" s="25" t="s">
        <v>353</v>
      </c>
      <c r="F28" s="25" t="s">
        <v>354</v>
      </c>
      <c r="G28" s="25" t="s">
        <v>355</v>
      </c>
      <c r="H28" s="69" t="s">
        <v>356</v>
      </c>
      <c r="K28" s="125" t="s">
        <v>462</v>
      </c>
      <c r="L28" s="125">
        <v>84029</v>
      </c>
      <c r="M28" s="125">
        <v>84850</v>
      </c>
      <c r="N28" s="125" t="s">
        <v>390</v>
      </c>
      <c r="O28" s="125" t="s">
        <v>428</v>
      </c>
      <c r="P28" s="125" t="s">
        <v>463</v>
      </c>
      <c r="Q28" s="125">
        <v>17.53</v>
      </c>
      <c r="R28" s="125" t="s">
        <v>464</v>
      </c>
      <c r="S28" s="125">
        <v>259</v>
      </c>
      <c r="AB28" s="128" t="s">
        <v>269</v>
      </c>
      <c r="AC28" s="135" t="s">
        <v>268</v>
      </c>
      <c r="AD28" s="135" t="s">
        <v>211</v>
      </c>
      <c r="AE28" s="135" t="s">
        <v>212</v>
      </c>
      <c r="AF28" s="128" t="s">
        <v>209</v>
      </c>
    </row>
    <row r="29" spans="1:80" ht="36.75" customHeight="1" x14ac:dyDescent="0.25">
      <c r="A29" s="70"/>
      <c r="B29" s="71"/>
      <c r="C29" s="72"/>
      <c r="D29" s="72"/>
      <c r="E29" s="72"/>
      <c r="F29" s="71"/>
      <c r="G29" s="78"/>
      <c r="H29" s="73"/>
      <c r="K29" s="125" t="s">
        <v>465</v>
      </c>
      <c r="L29" s="125">
        <v>84030</v>
      </c>
      <c r="M29" s="125">
        <v>84330</v>
      </c>
      <c r="N29" s="125" t="s">
        <v>390</v>
      </c>
      <c r="O29" s="125" t="s">
        <v>391</v>
      </c>
      <c r="P29" s="125" t="s">
        <v>412</v>
      </c>
      <c r="Q29" s="125">
        <v>17.98</v>
      </c>
      <c r="R29" s="125" t="s">
        <v>466</v>
      </c>
      <c r="S29" s="125">
        <v>186</v>
      </c>
      <c r="AB29" s="128" t="s">
        <v>213</v>
      </c>
      <c r="AC29" s="135" t="s">
        <v>214</v>
      </c>
      <c r="AD29" s="135" t="s">
        <v>215</v>
      </c>
      <c r="AE29" s="135" t="s">
        <v>216</v>
      </c>
      <c r="AF29" s="126" t="s">
        <v>209</v>
      </c>
    </row>
    <row r="30" spans="1:80" ht="36.75" customHeight="1" x14ac:dyDescent="0.25">
      <c r="A30" s="70"/>
      <c r="B30" s="71"/>
      <c r="C30" s="72"/>
      <c r="D30" s="72"/>
      <c r="E30" s="72"/>
      <c r="F30" s="71"/>
      <c r="G30" s="78"/>
      <c r="H30" s="73"/>
      <c r="K30" s="125" t="s">
        <v>390</v>
      </c>
      <c r="L30" s="125">
        <v>84031</v>
      </c>
      <c r="M30" s="125">
        <v>84200</v>
      </c>
      <c r="N30" s="125" t="s">
        <v>390</v>
      </c>
      <c r="O30" s="125" t="s">
        <v>390</v>
      </c>
      <c r="P30" s="125" t="s">
        <v>412</v>
      </c>
      <c r="Q30" s="125">
        <v>37.92</v>
      </c>
      <c r="R30" s="125" t="s">
        <v>467</v>
      </c>
      <c r="S30" s="125">
        <v>747</v>
      </c>
      <c r="AB30" s="128" t="s">
        <v>213</v>
      </c>
      <c r="AC30" s="135" t="s">
        <v>217</v>
      </c>
      <c r="AD30" s="135" t="s">
        <v>218</v>
      </c>
      <c r="AE30" s="135" t="s">
        <v>219</v>
      </c>
    </row>
    <row r="31" spans="1:80" ht="36.75" customHeight="1" x14ac:dyDescent="0.25">
      <c r="A31" s="70"/>
      <c r="B31" s="71"/>
      <c r="C31" s="72"/>
      <c r="D31" s="72"/>
      <c r="E31" s="72"/>
      <c r="F31" s="71"/>
      <c r="G31" s="78"/>
      <c r="H31" s="73"/>
      <c r="K31" s="125" t="s">
        <v>468</v>
      </c>
      <c r="L31" s="125">
        <v>84032</v>
      </c>
      <c r="M31" s="125">
        <v>84750</v>
      </c>
      <c r="N31" s="125" t="s">
        <v>399</v>
      </c>
      <c r="O31" s="125" t="s">
        <v>399</v>
      </c>
      <c r="P31" s="125" t="s">
        <v>407</v>
      </c>
      <c r="Q31" s="125">
        <v>18.11</v>
      </c>
      <c r="R31" s="125" t="s">
        <v>469</v>
      </c>
      <c r="S31" s="125">
        <v>27</v>
      </c>
      <c r="AB31" s="135" t="s">
        <v>220</v>
      </c>
      <c r="AC31" s="135" t="s">
        <v>221</v>
      </c>
      <c r="AD31" s="135" t="s">
        <v>222</v>
      </c>
      <c r="AE31" s="135" t="s">
        <v>212</v>
      </c>
      <c r="AF31" s="135" t="s">
        <v>223</v>
      </c>
    </row>
    <row r="32" spans="1:80" ht="36.75" customHeight="1" x14ac:dyDescent="0.25">
      <c r="A32" s="70"/>
      <c r="B32" s="71"/>
      <c r="C32" s="72"/>
      <c r="D32" s="72"/>
      <c r="E32" s="72"/>
      <c r="F32" s="71"/>
      <c r="G32" s="78"/>
      <c r="H32" s="73"/>
      <c r="I32" s="122"/>
      <c r="J32" s="90"/>
      <c r="K32" s="125" t="s">
        <v>470</v>
      </c>
      <c r="L32" s="125">
        <v>84033</v>
      </c>
      <c r="M32" s="125">
        <v>84400</v>
      </c>
      <c r="N32" s="125" t="s">
        <v>399</v>
      </c>
      <c r="O32" s="125" t="s">
        <v>399</v>
      </c>
      <c r="P32" s="125" t="s">
        <v>407</v>
      </c>
      <c r="Q32" s="125">
        <v>9.84</v>
      </c>
      <c r="R32" s="125" t="s">
        <v>471</v>
      </c>
      <c r="S32" s="125">
        <v>13</v>
      </c>
      <c r="AB32" s="135" t="s">
        <v>224</v>
      </c>
      <c r="AC32" s="135" t="s">
        <v>225</v>
      </c>
      <c r="AD32" s="135" t="s">
        <v>226</v>
      </c>
      <c r="AE32" s="135" t="s">
        <v>208</v>
      </c>
      <c r="AF32" s="135" t="s">
        <v>227</v>
      </c>
    </row>
    <row r="33" spans="1:46" ht="36.75" customHeight="1" x14ac:dyDescent="0.25">
      <c r="A33" s="70"/>
      <c r="B33" s="71"/>
      <c r="C33" s="72"/>
      <c r="D33" s="72"/>
      <c r="E33" s="72"/>
      <c r="F33" s="71"/>
      <c r="G33" s="78"/>
      <c r="H33" s="73"/>
      <c r="K33" s="125" t="s">
        <v>472</v>
      </c>
      <c r="L33" s="125">
        <v>84034</v>
      </c>
      <c r="M33" s="125">
        <v>84510</v>
      </c>
      <c r="N33" s="125" t="s">
        <v>369</v>
      </c>
      <c r="O33" s="125" t="s">
        <v>473</v>
      </c>
      <c r="P33" s="125" t="s">
        <v>370</v>
      </c>
      <c r="Q33" s="125">
        <v>18.23</v>
      </c>
      <c r="R33" s="125" t="s">
        <v>474</v>
      </c>
      <c r="S33" s="125">
        <v>268</v>
      </c>
      <c r="AB33" s="135" t="s">
        <v>228</v>
      </c>
      <c r="AC33" s="135" t="s">
        <v>235</v>
      </c>
      <c r="AD33" s="135" t="s">
        <v>236</v>
      </c>
      <c r="AE33" s="135" t="s">
        <v>208</v>
      </c>
      <c r="AF33" s="128" t="s">
        <v>209</v>
      </c>
    </row>
    <row r="34" spans="1:46" ht="36.75" customHeight="1" x14ac:dyDescent="0.25">
      <c r="A34" s="70"/>
      <c r="B34" s="71"/>
      <c r="C34" s="72"/>
      <c r="D34" s="72"/>
      <c r="E34" s="72"/>
      <c r="F34" s="71"/>
      <c r="G34" s="78"/>
      <c r="H34" s="73"/>
      <c r="K34" s="125" t="s">
        <v>473</v>
      </c>
      <c r="L34" s="125">
        <v>84035</v>
      </c>
      <c r="M34" s="125">
        <v>84300</v>
      </c>
      <c r="N34" s="125" t="s">
        <v>399</v>
      </c>
      <c r="O34" s="125" t="s">
        <v>473</v>
      </c>
      <c r="P34" s="125" t="s">
        <v>423</v>
      </c>
      <c r="Q34" s="125">
        <v>45.96</v>
      </c>
      <c r="R34" s="125" t="s">
        <v>475</v>
      </c>
      <c r="S34" s="125">
        <v>580</v>
      </c>
      <c r="AB34" s="135" t="s">
        <v>229</v>
      </c>
      <c r="AC34" s="135" t="s">
        <v>233</v>
      </c>
      <c r="AD34" s="135" t="s">
        <v>234</v>
      </c>
      <c r="AE34" s="135" t="s">
        <v>212</v>
      </c>
      <c r="AF34" s="135" t="s">
        <v>230</v>
      </c>
    </row>
    <row r="35" spans="1:46" ht="36.75" customHeight="1" x14ac:dyDescent="0.25">
      <c r="A35" s="70"/>
      <c r="B35" s="71"/>
      <c r="C35" s="72"/>
      <c r="D35" s="72"/>
      <c r="E35" s="72"/>
      <c r="F35" s="71"/>
      <c r="G35" s="78"/>
      <c r="H35" s="73"/>
      <c r="K35" s="125" t="s">
        <v>476</v>
      </c>
      <c r="L35" s="125">
        <v>84036</v>
      </c>
      <c r="M35" s="125">
        <v>84470</v>
      </c>
      <c r="N35" s="125" t="s">
        <v>369</v>
      </c>
      <c r="O35" s="125" t="s">
        <v>477</v>
      </c>
      <c r="P35" s="125" t="s">
        <v>478</v>
      </c>
      <c r="Q35" s="125">
        <v>13.48</v>
      </c>
      <c r="R35" s="125" t="s">
        <v>479</v>
      </c>
      <c r="S35" s="125">
        <v>246</v>
      </c>
    </row>
    <row r="36" spans="1:46" ht="36.75" customHeight="1" x14ac:dyDescent="0.25">
      <c r="A36" s="70"/>
      <c r="B36" s="71"/>
      <c r="C36" s="72"/>
      <c r="D36" s="72"/>
      <c r="E36" s="72"/>
      <c r="F36" s="71"/>
      <c r="G36" s="78"/>
      <c r="H36" s="73"/>
      <c r="K36" s="125" t="s">
        <v>480</v>
      </c>
      <c r="L36" s="125">
        <v>84037</v>
      </c>
      <c r="M36" s="125">
        <v>84230</v>
      </c>
      <c r="N36" s="125" t="s">
        <v>390</v>
      </c>
      <c r="O36" s="125" t="s">
        <v>431</v>
      </c>
      <c r="P36" s="125" t="s">
        <v>458</v>
      </c>
      <c r="Q36" s="125">
        <v>25.85</v>
      </c>
      <c r="R36" s="125" t="s">
        <v>481</v>
      </c>
      <c r="S36" s="125">
        <v>82</v>
      </c>
      <c r="AG36" s="126" t="s">
        <v>326</v>
      </c>
      <c r="AH36" s="126" t="s">
        <v>327</v>
      </c>
      <c r="AI36" s="126" t="s">
        <v>328</v>
      </c>
      <c r="AJ36" s="126" t="s">
        <v>329</v>
      </c>
      <c r="AK36" s="126" t="s">
        <v>330</v>
      </c>
      <c r="AL36" s="126" t="s">
        <v>331</v>
      </c>
    </row>
    <row r="37" spans="1:46" ht="36.75" customHeight="1" x14ac:dyDescent="0.25">
      <c r="A37" s="70"/>
      <c r="B37" s="71"/>
      <c r="C37" s="72"/>
      <c r="D37" s="72"/>
      <c r="E37" s="72"/>
      <c r="F37" s="71"/>
      <c r="G37" s="78"/>
      <c r="H37" s="73"/>
      <c r="K37" s="125" t="s">
        <v>452</v>
      </c>
      <c r="L37" s="125">
        <v>84038</v>
      </c>
      <c r="M37" s="125">
        <v>84460</v>
      </c>
      <c r="N37" s="125" t="s">
        <v>399</v>
      </c>
      <c r="O37" s="125" t="s">
        <v>452</v>
      </c>
      <c r="P37" s="125" t="s">
        <v>423</v>
      </c>
      <c r="Q37" s="125">
        <v>58.56</v>
      </c>
      <c r="R37" s="125" t="s">
        <v>482</v>
      </c>
      <c r="S37" s="125">
        <v>73</v>
      </c>
      <c r="AB37" s="136" t="s">
        <v>280</v>
      </c>
      <c r="AC37" s="136" t="s">
        <v>281</v>
      </c>
      <c r="AD37" s="136" t="s">
        <v>282</v>
      </c>
      <c r="AE37" s="136" t="s">
        <v>283</v>
      </c>
      <c r="AG37" s="130" t="s">
        <v>332</v>
      </c>
      <c r="AH37" s="130" t="s">
        <v>333</v>
      </c>
      <c r="AI37" s="130" t="s">
        <v>334</v>
      </c>
      <c r="AJ37" s="130" t="s">
        <v>335</v>
      </c>
      <c r="AK37" s="130" t="s">
        <v>336</v>
      </c>
      <c r="AL37" s="130" t="s">
        <v>337</v>
      </c>
    </row>
    <row r="38" spans="1:46" ht="36.75" customHeight="1" x14ac:dyDescent="0.25">
      <c r="A38" s="70"/>
      <c r="B38" s="71"/>
      <c r="C38" s="72"/>
      <c r="D38" s="72"/>
      <c r="E38" s="72"/>
      <c r="F38" s="71"/>
      <c r="G38" s="78"/>
      <c r="H38" s="73"/>
      <c r="I38" s="122"/>
      <c r="J38" s="90"/>
      <c r="K38" s="125" t="s">
        <v>483</v>
      </c>
      <c r="L38" s="125">
        <v>84039</v>
      </c>
      <c r="M38" s="125">
        <v>84350</v>
      </c>
      <c r="N38" s="125" t="s">
        <v>369</v>
      </c>
      <c r="O38" s="125" t="s">
        <v>431</v>
      </c>
      <c r="P38" s="125" t="s">
        <v>458</v>
      </c>
      <c r="Q38" s="125">
        <v>32.78</v>
      </c>
      <c r="R38" s="125" t="s">
        <v>484</v>
      </c>
      <c r="S38" s="125">
        <v>172</v>
      </c>
      <c r="AB38" s="130" t="s">
        <v>284</v>
      </c>
      <c r="AC38" s="131" t="s">
        <v>285</v>
      </c>
      <c r="AD38" s="130" t="s">
        <v>286</v>
      </c>
      <c r="AE38" s="137" t="s">
        <v>290</v>
      </c>
      <c r="AG38" s="131" t="s">
        <v>285</v>
      </c>
      <c r="AH38" s="131" t="s">
        <v>295</v>
      </c>
      <c r="AI38" s="131" t="s">
        <v>300</v>
      </c>
      <c r="AJ38" s="131" t="s">
        <v>305</v>
      </c>
      <c r="AK38" s="131" t="s">
        <v>312</v>
      </c>
      <c r="AL38" s="131" t="s">
        <v>315</v>
      </c>
    </row>
    <row r="39" spans="1:46" ht="36.75" customHeight="1" x14ac:dyDescent="0.25">
      <c r="A39" s="70"/>
      <c r="B39" s="71"/>
      <c r="C39" s="72"/>
      <c r="D39" s="72"/>
      <c r="E39" s="72"/>
      <c r="F39" s="71"/>
      <c r="G39" s="78"/>
      <c r="H39" s="73"/>
      <c r="K39" s="125" t="s">
        <v>485</v>
      </c>
      <c r="L39" s="125">
        <v>84040</v>
      </c>
      <c r="M39" s="125">
        <v>84110</v>
      </c>
      <c r="N39" s="125" t="s">
        <v>390</v>
      </c>
      <c r="O39" s="125" t="s">
        <v>428</v>
      </c>
      <c r="P39" s="125" t="s">
        <v>443</v>
      </c>
      <c r="Q39" s="125">
        <v>11.48</v>
      </c>
      <c r="R39" s="125" t="s">
        <v>486</v>
      </c>
      <c r="S39" s="125">
        <v>36</v>
      </c>
      <c r="AB39" s="130"/>
      <c r="AC39" s="131"/>
      <c r="AD39" s="130" t="s">
        <v>287</v>
      </c>
      <c r="AE39" s="137"/>
      <c r="AG39" s="131" t="s">
        <v>291</v>
      </c>
      <c r="AL39" s="131" t="s">
        <v>320</v>
      </c>
    </row>
    <row r="40" spans="1:46" ht="36.75" customHeight="1" x14ac:dyDescent="0.25">
      <c r="A40" s="70"/>
      <c r="B40" s="71"/>
      <c r="C40" s="72"/>
      <c r="D40" s="72"/>
      <c r="E40" s="72"/>
      <c r="F40" s="71"/>
      <c r="G40" s="78"/>
      <c r="H40" s="73"/>
      <c r="K40" s="125" t="s">
        <v>487</v>
      </c>
      <c r="L40" s="125">
        <v>84041</v>
      </c>
      <c r="M40" s="125">
        <v>84410</v>
      </c>
      <c r="N40" s="125" t="s">
        <v>390</v>
      </c>
      <c r="O40" s="125" t="s">
        <v>415</v>
      </c>
      <c r="P40" s="125" t="s">
        <v>412</v>
      </c>
      <c r="Q40" s="125">
        <v>7.63</v>
      </c>
      <c r="R40" s="125" t="s">
        <v>488</v>
      </c>
      <c r="S40" s="125">
        <v>62</v>
      </c>
      <c r="AB40" s="130"/>
      <c r="AC40" s="131"/>
      <c r="AD40" s="130" t="s">
        <v>288</v>
      </c>
      <c r="AE40" s="137"/>
    </row>
    <row r="41" spans="1:46" ht="36.75" customHeight="1" x14ac:dyDescent="0.25">
      <c r="A41" s="70"/>
      <c r="B41" s="71"/>
      <c r="C41" s="72"/>
      <c r="D41" s="72"/>
      <c r="E41" s="72"/>
      <c r="F41" s="71"/>
      <c r="G41" s="78"/>
      <c r="H41" s="73"/>
      <c r="I41" s="123"/>
      <c r="K41" s="125" t="s">
        <v>489</v>
      </c>
      <c r="L41" s="125">
        <v>84042</v>
      </c>
      <c r="M41" s="125">
        <v>84160</v>
      </c>
      <c r="N41" s="125" t="s">
        <v>399</v>
      </c>
      <c r="O41" s="125" t="s">
        <v>452</v>
      </c>
      <c r="P41" s="125" t="s">
        <v>401</v>
      </c>
      <c r="Q41" s="125">
        <v>32.68</v>
      </c>
      <c r="R41" s="125" t="s">
        <v>490</v>
      </c>
      <c r="S41" s="125">
        <v>54</v>
      </c>
      <c r="AB41" s="130"/>
      <c r="AC41" s="131"/>
      <c r="AD41" s="130" t="s">
        <v>289</v>
      </c>
      <c r="AE41" s="137"/>
    </row>
    <row r="42" spans="1:46" ht="36.75" customHeight="1" x14ac:dyDescent="0.25">
      <c r="A42" s="70"/>
      <c r="B42" s="71"/>
      <c r="C42" s="72"/>
      <c r="D42" s="72"/>
      <c r="E42" s="72"/>
      <c r="F42" s="71"/>
      <c r="G42" s="78"/>
      <c r="H42" s="73"/>
      <c r="I42" s="123"/>
      <c r="K42" s="125" t="s">
        <v>491</v>
      </c>
      <c r="L42" s="125">
        <v>84043</v>
      </c>
      <c r="M42" s="125">
        <v>84320</v>
      </c>
      <c r="N42" s="125" t="s">
        <v>369</v>
      </c>
      <c r="O42" s="125" t="s">
        <v>391</v>
      </c>
      <c r="P42" s="125" t="s">
        <v>370</v>
      </c>
      <c r="Q42" s="125">
        <v>16.57</v>
      </c>
      <c r="R42" s="125" t="s">
        <v>492</v>
      </c>
      <c r="S42" s="125">
        <v>511</v>
      </c>
      <c r="AB42" s="130"/>
      <c r="AC42" s="131" t="s">
        <v>291</v>
      </c>
      <c r="AD42" s="130" t="s">
        <v>292</v>
      </c>
      <c r="AE42" s="137" t="s">
        <v>293</v>
      </c>
    </row>
    <row r="43" spans="1:46" ht="36.75" customHeight="1" x14ac:dyDescent="0.25">
      <c r="A43" s="70"/>
      <c r="B43" s="71"/>
      <c r="C43" s="72"/>
      <c r="D43" s="72"/>
      <c r="E43" s="72"/>
      <c r="F43" s="71"/>
      <c r="G43" s="78"/>
      <c r="H43" s="73"/>
      <c r="I43" s="123"/>
      <c r="K43" s="125" t="s">
        <v>493</v>
      </c>
      <c r="L43" s="125">
        <v>84044</v>
      </c>
      <c r="M43" s="125">
        <v>84340</v>
      </c>
      <c r="N43" s="125" t="s">
        <v>390</v>
      </c>
      <c r="O43" s="125" t="s">
        <v>428</v>
      </c>
      <c r="P43" s="125" t="s">
        <v>443</v>
      </c>
      <c r="Q43" s="125">
        <v>14.91</v>
      </c>
      <c r="R43" s="125" t="s">
        <v>494</v>
      </c>
      <c r="S43" s="125">
        <v>75</v>
      </c>
      <c r="AB43" s="130" t="s">
        <v>294</v>
      </c>
      <c r="AC43" s="131" t="s">
        <v>295</v>
      </c>
      <c r="AD43" s="130" t="s">
        <v>296</v>
      </c>
      <c r="AE43" s="137" t="s">
        <v>297</v>
      </c>
    </row>
    <row r="44" spans="1:46" ht="15.6" thickBot="1" x14ac:dyDescent="0.3">
      <c r="A44" s="74"/>
      <c r="B44" s="75"/>
      <c r="C44" s="75"/>
      <c r="D44" s="76"/>
      <c r="E44" s="76"/>
      <c r="F44" s="75"/>
      <c r="G44" s="76">
        <f t="shared" ref="G44" si="0">SUM(G29:G43)</f>
        <v>0</v>
      </c>
      <c r="H44" s="77"/>
      <c r="I44" s="123"/>
      <c r="K44" s="125" t="s">
        <v>495</v>
      </c>
      <c r="L44" s="125">
        <v>84045</v>
      </c>
      <c r="M44" s="125">
        <v>84110</v>
      </c>
      <c r="N44" s="125" t="s">
        <v>390</v>
      </c>
      <c r="O44" s="125" t="s">
        <v>428</v>
      </c>
      <c r="P44" s="125" t="s">
        <v>443</v>
      </c>
      <c r="Q44" s="125">
        <v>8.65</v>
      </c>
      <c r="R44" s="125" t="s">
        <v>496</v>
      </c>
      <c r="S44" s="125">
        <v>50</v>
      </c>
      <c r="AB44" s="130"/>
      <c r="AC44" s="131"/>
      <c r="AD44" s="130"/>
      <c r="AE44" s="137" t="s">
        <v>298</v>
      </c>
    </row>
    <row r="45" spans="1:46" ht="12.6" customHeight="1" thickTop="1" thickBot="1" x14ac:dyDescent="0.3">
      <c r="A45" s="66"/>
      <c r="B45" s="54"/>
      <c r="C45" s="54"/>
      <c r="D45" s="54"/>
      <c r="E45" s="54"/>
      <c r="F45" s="54"/>
      <c r="K45" s="125" t="s">
        <v>497</v>
      </c>
      <c r="L45" s="128">
        <v>84046</v>
      </c>
      <c r="M45" s="128">
        <v>84410</v>
      </c>
      <c r="N45" s="128" t="s">
        <v>390</v>
      </c>
      <c r="O45" s="125" t="s">
        <v>415</v>
      </c>
      <c r="P45" s="128" t="s">
        <v>412</v>
      </c>
      <c r="Q45" s="128">
        <v>20.6</v>
      </c>
      <c r="R45" s="128" t="s">
        <v>498</v>
      </c>
      <c r="S45" s="129">
        <v>23</v>
      </c>
      <c r="AB45" s="126" t="s">
        <v>299</v>
      </c>
      <c r="AC45" s="126" t="s">
        <v>300</v>
      </c>
      <c r="AD45" s="126" t="s">
        <v>301</v>
      </c>
      <c r="AE45" s="126" t="s">
        <v>302</v>
      </c>
      <c r="AO45" s="131"/>
      <c r="AT45" s="131"/>
    </row>
    <row r="46" spans="1:46" ht="36.75" customHeight="1" thickTop="1" x14ac:dyDescent="0.25">
      <c r="A46" s="101" t="s">
        <v>50</v>
      </c>
      <c r="B46" s="25" t="s">
        <v>30</v>
      </c>
      <c r="C46" s="25" t="s">
        <v>31</v>
      </c>
      <c r="D46" s="25" t="s">
        <v>32</v>
      </c>
      <c r="E46" s="25" t="s">
        <v>33</v>
      </c>
      <c r="F46" s="25" t="s">
        <v>53</v>
      </c>
      <c r="G46" s="25" t="s">
        <v>185</v>
      </c>
      <c r="H46" s="102" t="s">
        <v>186</v>
      </c>
      <c r="I46" s="124"/>
      <c r="K46" s="125" t="s">
        <v>499</v>
      </c>
      <c r="L46" s="125">
        <v>84139</v>
      </c>
      <c r="M46" s="125">
        <v>84800</v>
      </c>
      <c r="N46" s="125" t="s">
        <v>369</v>
      </c>
      <c r="O46" s="125" t="s">
        <v>477</v>
      </c>
      <c r="P46" s="125" t="s">
        <v>478</v>
      </c>
      <c r="Q46" s="125">
        <v>7.14</v>
      </c>
      <c r="R46" s="125" t="s">
        <v>500</v>
      </c>
      <c r="S46" s="125">
        <v>85</v>
      </c>
      <c r="AB46" s="130"/>
      <c r="AC46" s="131"/>
      <c r="AD46" s="130"/>
      <c r="AE46" s="137" t="s">
        <v>303</v>
      </c>
    </row>
    <row r="47" spans="1:46" ht="36.75" customHeight="1" x14ac:dyDescent="0.25">
      <c r="A47" s="52" t="s">
        <v>34</v>
      </c>
      <c r="B47" s="146"/>
      <c r="C47" s="146"/>
      <c r="D47" s="146"/>
      <c r="E47" s="146"/>
      <c r="F47" s="146"/>
      <c r="G47" s="146"/>
      <c r="H47" s="147"/>
      <c r="I47" s="124"/>
      <c r="K47" s="125" t="s">
        <v>501</v>
      </c>
      <c r="L47" s="125">
        <v>84047</v>
      </c>
      <c r="M47" s="125">
        <v>84400</v>
      </c>
      <c r="N47" s="125" t="s">
        <v>399</v>
      </c>
      <c r="O47" s="125" t="s">
        <v>399</v>
      </c>
      <c r="P47" s="125" t="s">
        <v>407</v>
      </c>
      <c r="Q47" s="125">
        <v>14.9</v>
      </c>
      <c r="R47" s="125" t="s">
        <v>502</v>
      </c>
      <c r="S47" s="125">
        <v>204</v>
      </c>
      <c r="AB47" s="130" t="s">
        <v>304</v>
      </c>
      <c r="AC47" s="131" t="s">
        <v>305</v>
      </c>
      <c r="AD47" s="130" t="s">
        <v>306</v>
      </c>
      <c r="AE47" s="137" t="s">
        <v>290</v>
      </c>
    </row>
    <row r="48" spans="1:46" ht="36.75" customHeight="1" x14ac:dyDescent="0.25">
      <c r="A48" s="52" t="s">
        <v>35</v>
      </c>
      <c r="B48" s="146"/>
      <c r="C48" s="146"/>
      <c r="D48" s="146"/>
      <c r="E48" s="146"/>
      <c r="F48" s="146"/>
      <c r="G48" s="146"/>
      <c r="H48" s="147"/>
      <c r="I48" s="124"/>
      <c r="K48" s="125" t="s">
        <v>503</v>
      </c>
      <c r="L48" s="125">
        <v>84048</v>
      </c>
      <c r="M48" s="125">
        <v>84400</v>
      </c>
      <c r="N48" s="125" t="s">
        <v>399</v>
      </c>
      <c r="O48" s="125" t="s">
        <v>399</v>
      </c>
      <c r="P48" s="125" t="s">
        <v>407</v>
      </c>
      <c r="Q48" s="125">
        <v>8.15</v>
      </c>
      <c r="R48" s="125" t="s">
        <v>448</v>
      </c>
      <c r="S48" s="125">
        <v>8.3000000000000007</v>
      </c>
      <c r="AB48" s="130"/>
      <c r="AC48" s="131"/>
      <c r="AD48" s="130" t="s">
        <v>307</v>
      </c>
      <c r="AE48" s="137"/>
    </row>
    <row r="49" spans="1:80" ht="36.75" customHeight="1" x14ac:dyDescent="0.25">
      <c r="A49" s="52" t="s">
        <v>36</v>
      </c>
      <c r="B49" s="146"/>
      <c r="C49" s="146"/>
      <c r="D49" s="146"/>
      <c r="E49" s="146"/>
      <c r="F49" s="146"/>
      <c r="G49" s="146"/>
      <c r="H49" s="103"/>
      <c r="I49" s="124"/>
      <c r="K49" s="125" t="s">
        <v>504</v>
      </c>
      <c r="L49" s="125">
        <v>84049</v>
      </c>
      <c r="M49" s="125">
        <v>84190</v>
      </c>
      <c r="N49" s="125" t="s">
        <v>390</v>
      </c>
      <c r="O49" s="125" t="s">
        <v>428</v>
      </c>
      <c r="P49" s="125" t="s">
        <v>412</v>
      </c>
      <c r="Q49" s="125">
        <v>27.14</v>
      </c>
      <c r="R49" s="125" t="s">
        <v>505</v>
      </c>
      <c r="S49" s="125">
        <v>18</v>
      </c>
      <c r="AB49" s="130"/>
      <c r="AC49" s="131"/>
      <c r="AD49" s="130" t="s">
        <v>308</v>
      </c>
      <c r="AE49" s="137"/>
    </row>
    <row r="50" spans="1:80" ht="36.75" customHeight="1" thickBot="1" x14ac:dyDescent="0.3">
      <c r="A50" s="53" t="s">
        <v>37</v>
      </c>
      <c r="B50" s="145"/>
      <c r="C50" s="145"/>
      <c r="D50" s="145"/>
      <c r="E50" s="145"/>
      <c r="F50" s="145"/>
      <c r="G50" s="145"/>
      <c r="H50" s="104"/>
      <c r="I50" s="124"/>
      <c r="K50" s="125" t="s">
        <v>506</v>
      </c>
      <c r="L50" s="125">
        <v>84050</v>
      </c>
      <c r="M50" s="125">
        <v>84220</v>
      </c>
      <c r="N50" s="125" t="s">
        <v>399</v>
      </c>
      <c r="O50" s="125" t="s">
        <v>399</v>
      </c>
      <c r="P50" s="125" t="s">
        <v>423</v>
      </c>
      <c r="Q50" s="125">
        <v>48.04</v>
      </c>
      <c r="R50" s="125" t="s">
        <v>507</v>
      </c>
      <c r="S50" s="125">
        <v>37</v>
      </c>
      <c r="AB50" s="130"/>
      <c r="AC50" s="131"/>
      <c r="AD50" s="130" t="s">
        <v>309</v>
      </c>
      <c r="AE50" s="137"/>
    </row>
    <row r="51" spans="1:80" ht="12.6" customHeight="1" thickTop="1" x14ac:dyDescent="0.25">
      <c r="A51" s="66"/>
      <c r="B51" s="54"/>
      <c r="C51" s="54"/>
      <c r="D51" s="54"/>
      <c r="E51" s="54"/>
      <c r="F51" s="54"/>
      <c r="I51" s="124"/>
      <c r="K51" s="125" t="s">
        <v>508</v>
      </c>
      <c r="L51" s="125">
        <v>84051</v>
      </c>
      <c r="M51" s="125">
        <v>84220</v>
      </c>
      <c r="N51" s="125" t="s">
        <v>399</v>
      </c>
      <c r="O51" s="125" t="s">
        <v>399</v>
      </c>
      <c r="P51" s="125" t="s">
        <v>407</v>
      </c>
      <c r="Q51" s="125">
        <v>23.77</v>
      </c>
      <c r="R51" s="125" t="s">
        <v>509</v>
      </c>
      <c r="S51" s="125">
        <v>46</v>
      </c>
      <c r="AB51" s="130"/>
      <c r="AC51" s="131"/>
      <c r="AD51" s="130" t="s">
        <v>310</v>
      </c>
      <c r="AE51" s="137"/>
    </row>
    <row r="52" spans="1:80" s="58" customFormat="1" ht="15.6" x14ac:dyDescent="0.25">
      <c r="A52" s="234" t="s">
        <v>51</v>
      </c>
      <c r="B52" s="235"/>
      <c r="C52" s="235"/>
      <c r="D52" s="235"/>
      <c r="E52" s="235"/>
      <c r="F52" s="235"/>
      <c r="G52" s="235"/>
      <c r="H52" s="235"/>
      <c r="I52" s="120"/>
      <c r="J52" s="85"/>
      <c r="K52" s="125" t="s">
        <v>510</v>
      </c>
      <c r="L52" s="125">
        <v>84052</v>
      </c>
      <c r="M52" s="125">
        <v>84240</v>
      </c>
      <c r="N52" s="125" t="s">
        <v>399</v>
      </c>
      <c r="O52" s="125" t="s">
        <v>400</v>
      </c>
      <c r="P52" s="125" t="s">
        <v>401</v>
      </c>
      <c r="Q52" s="125">
        <v>31.2</v>
      </c>
      <c r="R52" s="125" t="s">
        <v>511</v>
      </c>
      <c r="S52" s="125">
        <v>40</v>
      </c>
      <c r="T52" s="125"/>
      <c r="U52" s="125"/>
      <c r="V52" s="125"/>
      <c r="W52" s="125"/>
      <c r="X52" s="125"/>
      <c r="Y52" s="125"/>
      <c r="Z52" s="125"/>
      <c r="AA52" s="125"/>
      <c r="AB52" s="130" t="s">
        <v>311</v>
      </c>
      <c r="AC52" s="131" t="s">
        <v>312</v>
      </c>
      <c r="AD52" s="130" t="s">
        <v>313</v>
      </c>
      <c r="AE52" s="137" t="s">
        <v>290</v>
      </c>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86"/>
      <c r="BF52" s="86"/>
      <c r="BG52" s="85"/>
      <c r="BH52" s="85"/>
      <c r="BI52" s="85"/>
      <c r="BJ52" s="85"/>
      <c r="BK52" s="85"/>
      <c r="BL52" s="85"/>
      <c r="BM52" s="85"/>
      <c r="BN52" s="85"/>
      <c r="BO52" s="85"/>
      <c r="BP52" s="85"/>
      <c r="BQ52" s="85"/>
      <c r="BR52" s="85"/>
      <c r="BS52" s="85"/>
      <c r="BT52" s="85"/>
      <c r="BU52" s="85"/>
      <c r="BV52" s="85"/>
      <c r="BW52" s="85"/>
      <c r="BX52" s="85"/>
      <c r="BY52" s="85"/>
      <c r="BZ52" s="85"/>
      <c r="CA52" s="87"/>
      <c r="CB52" s="87"/>
    </row>
    <row r="53" spans="1:80" ht="12.6" customHeight="1" thickBot="1" x14ac:dyDescent="0.3">
      <c r="A53" s="66"/>
      <c r="B53" s="54"/>
      <c r="C53" s="54"/>
      <c r="D53" s="54"/>
      <c r="E53" s="54"/>
      <c r="F53" s="54"/>
      <c r="K53" s="125" t="s">
        <v>512</v>
      </c>
      <c r="L53" s="125">
        <v>84053</v>
      </c>
      <c r="M53" s="125">
        <v>84600</v>
      </c>
      <c r="N53" s="125" t="s">
        <v>390</v>
      </c>
      <c r="O53" s="125" t="s">
        <v>513</v>
      </c>
      <c r="P53" s="125" t="s">
        <v>514</v>
      </c>
      <c r="Q53" s="125">
        <v>14.92</v>
      </c>
      <c r="R53" s="125" t="s">
        <v>515</v>
      </c>
      <c r="S53" s="125">
        <v>117</v>
      </c>
      <c r="AB53" s="130" t="s">
        <v>314</v>
      </c>
      <c r="AC53" s="131" t="s">
        <v>315</v>
      </c>
      <c r="AD53" s="130" t="s">
        <v>316</v>
      </c>
      <c r="AE53" s="137" t="s">
        <v>290</v>
      </c>
    </row>
    <row r="54" spans="1:80" ht="36.75" customHeight="1" thickTop="1" x14ac:dyDescent="0.25">
      <c r="A54" s="105" t="s">
        <v>38</v>
      </c>
      <c r="B54" s="106" t="s">
        <v>710</v>
      </c>
      <c r="C54" s="106" t="s">
        <v>258</v>
      </c>
      <c r="D54" s="106" t="s">
        <v>711</v>
      </c>
      <c r="E54" s="106" t="s">
        <v>712</v>
      </c>
      <c r="F54" s="106" t="s">
        <v>44</v>
      </c>
      <c r="G54" s="106" t="s">
        <v>39</v>
      </c>
      <c r="H54" s="107" t="s">
        <v>40</v>
      </c>
      <c r="K54" s="125" t="s">
        <v>516</v>
      </c>
      <c r="L54" s="125">
        <v>84055</v>
      </c>
      <c r="M54" s="125">
        <v>84450</v>
      </c>
      <c r="N54" s="125" t="s">
        <v>369</v>
      </c>
      <c r="O54" s="125" t="s">
        <v>517</v>
      </c>
      <c r="P54" s="125" t="s">
        <v>370</v>
      </c>
      <c r="Q54" s="125">
        <v>2.57</v>
      </c>
      <c r="R54" s="125" t="s">
        <v>518</v>
      </c>
      <c r="S54" s="125">
        <v>586</v>
      </c>
      <c r="AB54" s="130"/>
      <c r="AC54" s="131"/>
      <c r="AD54" s="130" t="s">
        <v>317</v>
      </c>
      <c r="AE54" s="137"/>
    </row>
    <row r="55" spans="1:80" ht="36.75" customHeight="1" x14ac:dyDescent="0.25">
      <c r="A55" s="52" t="s">
        <v>41</v>
      </c>
      <c r="B55" s="59"/>
      <c r="C55" s="59"/>
      <c r="D55" s="59"/>
      <c r="E55" s="59"/>
      <c r="F55" s="60" t="str">
        <f>IF(SUM(B55:E55)=0,"",SUM(B55:E55))</f>
        <v/>
      </c>
      <c r="G55" s="61"/>
      <c r="H55" s="108" t="str">
        <f>IFERROR(F55/$F$60,"")</f>
        <v/>
      </c>
      <c r="K55" s="125" t="s">
        <v>519</v>
      </c>
      <c r="L55" s="125">
        <v>84056</v>
      </c>
      <c r="M55" s="125">
        <v>84150</v>
      </c>
      <c r="N55" s="125" t="s">
        <v>390</v>
      </c>
      <c r="O55" s="125" t="s">
        <v>431</v>
      </c>
      <c r="P55" s="125" t="s">
        <v>458</v>
      </c>
      <c r="Q55" s="125">
        <v>23.87</v>
      </c>
      <c r="R55" s="125" t="s">
        <v>520</v>
      </c>
      <c r="S55" s="125">
        <v>226</v>
      </c>
      <c r="AB55" s="130"/>
      <c r="AC55" s="131"/>
      <c r="AD55" s="130" t="s">
        <v>318</v>
      </c>
      <c r="AE55" s="137"/>
    </row>
    <row r="56" spans="1:80" ht="36.75" customHeight="1" x14ac:dyDescent="0.25">
      <c r="A56" s="109" t="s">
        <v>52</v>
      </c>
      <c r="B56" s="62"/>
      <c r="C56" s="62"/>
      <c r="D56" s="62"/>
      <c r="E56" s="62"/>
      <c r="F56" s="63" t="str">
        <f t="shared" ref="F56:F59" si="1">IF(SUM(B56:E56)=0,"",SUM(B56:E56))</f>
        <v/>
      </c>
      <c r="G56" s="64"/>
      <c r="H56" s="110" t="str">
        <f t="shared" ref="H56:H59" si="2">IFERROR(F56/$F$60,"")</f>
        <v/>
      </c>
      <c r="K56" s="125" t="s">
        <v>521</v>
      </c>
      <c r="L56" s="125">
        <v>84057</v>
      </c>
      <c r="M56" s="125">
        <v>84220</v>
      </c>
      <c r="N56" s="125" t="s">
        <v>399</v>
      </c>
      <c r="O56" s="125" t="s">
        <v>399</v>
      </c>
      <c r="P56" s="125" t="s">
        <v>407</v>
      </c>
      <c r="Q56" s="125">
        <v>8.2899999999999991</v>
      </c>
      <c r="R56" s="125" t="s">
        <v>522</v>
      </c>
      <c r="S56" s="125">
        <v>41</v>
      </c>
      <c r="AB56" s="130"/>
      <c r="AC56" s="131"/>
      <c r="AD56" s="130" t="s">
        <v>319</v>
      </c>
      <c r="AE56" s="137"/>
    </row>
    <row r="57" spans="1:80" ht="36.75" customHeight="1" x14ac:dyDescent="0.25">
      <c r="A57" s="52" t="s">
        <v>42</v>
      </c>
      <c r="B57" s="59"/>
      <c r="C57" s="59"/>
      <c r="D57" s="59"/>
      <c r="E57" s="59"/>
      <c r="F57" s="60" t="str">
        <f t="shared" si="1"/>
        <v/>
      </c>
      <c r="G57" s="61" t="s">
        <v>195</v>
      </c>
      <c r="H57" s="108" t="str">
        <f t="shared" si="2"/>
        <v/>
      </c>
      <c r="K57" s="125" t="s">
        <v>477</v>
      </c>
      <c r="L57" s="125">
        <v>84054</v>
      </c>
      <c r="M57" s="125">
        <v>84800</v>
      </c>
      <c r="N57" s="125" t="s">
        <v>369</v>
      </c>
      <c r="O57" s="125" t="s">
        <v>477</v>
      </c>
      <c r="P57" s="125" t="s">
        <v>478</v>
      </c>
      <c r="Q57" s="125">
        <v>44.57</v>
      </c>
      <c r="R57" s="125" t="s">
        <v>523</v>
      </c>
      <c r="S57" s="125">
        <v>436</v>
      </c>
      <c r="AB57" s="130"/>
      <c r="AC57" s="131" t="s">
        <v>320</v>
      </c>
      <c r="AD57" s="130" t="s">
        <v>321</v>
      </c>
      <c r="AE57" s="137" t="s">
        <v>324</v>
      </c>
    </row>
    <row r="58" spans="1:80" ht="36.75" customHeight="1" x14ac:dyDescent="0.25">
      <c r="A58" s="52" t="s">
        <v>43</v>
      </c>
      <c r="B58" s="59"/>
      <c r="C58" s="59"/>
      <c r="D58" s="59"/>
      <c r="E58" s="59"/>
      <c r="F58" s="60" t="str">
        <f t="shared" si="1"/>
        <v/>
      </c>
      <c r="G58" s="65"/>
      <c r="H58" s="108" t="str">
        <f t="shared" si="2"/>
        <v/>
      </c>
      <c r="K58" s="125" t="s">
        <v>524</v>
      </c>
      <c r="L58" s="125">
        <v>84009</v>
      </c>
      <c r="M58" s="125">
        <v>84240</v>
      </c>
      <c r="N58" s="125" t="s">
        <v>399</v>
      </c>
      <c r="O58" s="125" t="s">
        <v>400</v>
      </c>
      <c r="P58" s="125" t="s">
        <v>401</v>
      </c>
      <c r="Q58" s="125">
        <v>27.74</v>
      </c>
      <c r="R58" s="125" t="s">
        <v>525</v>
      </c>
      <c r="S58" s="125">
        <v>56</v>
      </c>
      <c r="AB58" s="130"/>
      <c r="AC58" s="131"/>
      <c r="AD58" s="130" t="s">
        <v>322</v>
      </c>
      <c r="AE58" s="137" t="s">
        <v>325</v>
      </c>
    </row>
    <row r="59" spans="1:80" ht="36.75" customHeight="1" x14ac:dyDescent="0.25">
      <c r="A59" s="52" t="s">
        <v>193</v>
      </c>
      <c r="B59" s="59"/>
      <c r="C59" s="59"/>
      <c r="D59" s="59"/>
      <c r="E59" s="59"/>
      <c r="F59" s="60" t="str">
        <f t="shared" si="1"/>
        <v/>
      </c>
      <c r="G59" s="61" t="s">
        <v>194</v>
      </c>
      <c r="H59" s="108" t="str">
        <f t="shared" si="2"/>
        <v/>
      </c>
      <c r="K59" s="125" t="s">
        <v>526</v>
      </c>
      <c r="L59" s="125">
        <v>84010</v>
      </c>
      <c r="M59" s="125">
        <v>84120</v>
      </c>
      <c r="N59" s="125" t="s">
        <v>399</v>
      </c>
      <c r="O59" s="125" t="s">
        <v>400</v>
      </c>
      <c r="P59" s="125" t="s">
        <v>401</v>
      </c>
      <c r="Q59" s="125">
        <v>5.9</v>
      </c>
      <c r="R59" s="125" t="s">
        <v>527</v>
      </c>
      <c r="S59" s="125">
        <v>138</v>
      </c>
      <c r="AB59" s="130"/>
      <c r="AC59" s="131"/>
      <c r="AD59" s="130" t="s">
        <v>323</v>
      </c>
      <c r="AE59" s="128"/>
    </row>
    <row r="60" spans="1:80" ht="36.75" customHeight="1" thickBot="1" x14ac:dyDescent="0.3">
      <c r="A60" s="111" t="s">
        <v>44</v>
      </c>
      <c r="B60" s="112" t="str">
        <f>IF(SUM(B55:B59)=0,"",SUM(B55:B59))</f>
        <v/>
      </c>
      <c r="C60" s="112" t="str">
        <f t="shared" ref="C60:F60" si="3">IF(SUM(C55:C59)=0,"",SUM(C55:C59))</f>
        <v/>
      </c>
      <c r="D60" s="112" t="str">
        <f t="shared" si="3"/>
        <v/>
      </c>
      <c r="E60" s="112" t="str">
        <f t="shared" si="3"/>
        <v/>
      </c>
      <c r="F60" s="112" t="str">
        <f t="shared" si="3"/>
        <v/>
      </c>
      <c r="G60" s="112"/>
      <c r="H60" s="113"/>
      <c r="K60" s="125" t="s">
        <v>528</v>
      </c>
      <c r="L60" s="125">
        <v>84084</v>
      </c>
      <c r="M60" s="125">
        <v>84240</v>
      </c>
      <c r="N60" s="125" t="s">
        <v>399</v>
      </c>
      <c r="O60" s="125" t="s">
        <v>400</v>
      </c>
      <c r="P60" s="125" t="s">
        <v>401</v>
      </c>
      <c r="Q60" s="125">
        <v>14.63</v>
      </c>
      <c r="R60" s="125" t="s">
        <v>529</v>
      </c>
      <c r="S60" s="125">
        <v>91</v>
      </c>
    </row>
    <row r="61" spans="1:80" ht="12.6" customHeight="1" thickTop="1" thickBot="1" x14ac:dyDescent="0.3">
      <c r="A61" s="66"/>
      <c r="B61" s="54"/>
      <c r="C61" s="54"/>
      <c r="D61" s="54"/>
      <c r="E61" s="54"/>
      <c r="F61" s="54"/>
      <c r="K61" s="125" t="s">
        <v>530</v>
      </c>
      <c r="L61" s="125">
        <v>84100</v>
      </c>
      <c r="M61" s="125">
        <v>84190</v>
      </c>
      <c r="N61" s="125" t="s">
        <v>390</v>
      </c>
      <c r="O61" s="125" t="s">
        <v>428</v>
      </c>
      <c r="P61" s="125" t="s">
        <v>412</v>
      </c>
      <c r="Q61" s="125">
        <v>4.87</v>
      </c>
      <c r="R61" s="125" t="s">
        <v>531</v>
      </c>
      <c r="S61" s="125">
        <v>10</v>
      </c>
    </row>
    <row r="62" spans="1:80" ht="36.75" customHeight="1" thickTop="1" x14ac:dyDescent="0.25">
      <c r="A62" s="114" t="s">
        <v>45</v>
      </c>
      <c r="B62" s="115" t="s">
        <v>710</v>
      </c>
      <c r="C62" s="115" t="s">
        <v>258</v>
      </c>
      <c r="D62" s="115" t="s">
        <v>711</v>
      </c>
      <c r="E62" s="115" t="s">
        <v>712</v>
      </c>
      <c r="F62" s="115" t="s">
        <v>44</v>
      </c>
      <c r="G62" s="115" t="s">
        <v>39</v>
      </c>
      <c r="H62" s="116" t="s">
        <v>40</v>
      </c>
      <c r="K62" s="125" t="s">
        <v>532</v>
      </c>
      <c r="L62" s="125">
        <v>84101</v>
      </c>
      <c r="M62" s="125">
        <v>84210</v>
      </c>
      <c r="N62" s="125" t="s">
        <v>390</v>
      </c>
      <c r="O62" s="125" t="s">
        <v>415</v>
      </c>
      <c r="P62" s="125" t="s">
        <v>412</v>
      </c>
      <c r="Q62" s="125">
        <v>11.03</v>
      </c>
      <c r="R62" s="125" t="s">
        <v>533</v>
      </c>
      <c r="S62" s="125">
        <v>38</v>
      </c>
    </row>
    <row r="63" spans="1:80" ht="36.75" customHeight="1" x14ac:dyDescent="0.25">
      <c r="A63" s="52" t="s">
        <v>55</v>
      </c>
      <c r="B63" s="59"/>
      <c r="C63" s="59"/>
      <c r="D63" s="59"/>
      <c r="E63" s="59"/>
      <c r="F63" s="60" t="str">
        <f t="shared" ref="F63:F69" si="4">IF(SUM(B63:E63)=0,"",SUM(B63:E63))</f>
        <v/>
      </c>
      <c r="G63" s="61"/>
      <c r="H63" s="108" t="str">
        <f>IFERROR(F63/$F$70,"")</f>
        <v/>
      </c>
      <c r="K63" s="125" t="s">
        <v>534</v>
      </c>
      <c r="L63" s="125">
        <v>84133</v>
      </c>
      <c r="M63" s="125">
        <v>84240</v>
      </c>
      <c r="N63" s="125" t="s">
        <v>399</v>
      </c>
      <c r="O63" s="125" t="s">
        <v>400</v>
      </c>
      <c r="P63" s="125" t="s">
        <v>401</v>
      </c>
      <c r="Q63" s="125">
        <v>41.3</v>
      </c>
      <c r="R63" s="125" t="s">
        <v>535</v>
      </c>
      <c r="S63" s="125">
        <v>104</v>
      </c>
    </row>
    <row r="64" spans="1:80" ht="36.75" customHeight="1" x14ac:dyDescent="0.25">
      <c r="A64" s="52" t="s">
        <v>54</v>
      </c>
      <c r="B64" s="59"/>
      <c r="C64" s="59"/>
      <c r="D64" s="59"/>
      <c r="E64" s="59"/>
      <c r="F64" s="60" t="str">
        <f t="shared" si="4"/>
        <v/>
      </c>
      <c r="G64" s="61"/>
      <c r="H64" s="108" t="str">
        <f t="shared" ref="H64:H69" si="5">IFERROR(F64/$F$70,"")</f>
        <v/>
      </c>
      <c r="K64" s="125" t="s">
        <v>536</v>
      </c>
      <c r="L64" s="125">
        <v>84058</v>
      </c>
      <c r="M64" s="125">
        <v>84480</v>
      </c>
      <c r="N64" s="125" t="s">
        <v>399</v>
      </c>
      <c r="O64" s="125" t="s">
        <v>399</v>
      </c>
      <c r="P64" s="125" t="s">
        <v>407</v>
      </c>
      <c r="Q64" s="125">
        <v>10.66</v>
      </c>
      <c r="R64" s="125" t="s">
        <v>537</v>
      </c>
      <c r="S64" s="125">
        <v>38</v>
      </c>
    </row>
    <row r="65" spans="1:19" ht="36.75" customHeight="1" x14ac:dyDescent="0.25">
      <c r="A65" s="52" t="s">
        <v>46</v>
      </c>
      <c r="B65" s="59"/>
      <c r="C65" s="59"/>
      <c r="D65" s="59"/>
      <c r="E65" s="59"/>
      <c r="F65" s="60" t="str">
        <f t="shared" si="4"/>
        <v/>
      </c>
      <c r="G65" s="61"/>
      <c r="H65" s="108" t="str">
        <f t="shared" si="5"/>
        <v/>
      </c>
      <c r="K65" s="125" t="s">
        <v>538</v>
      </c>
      <c r="L65" s="125">
        <v>84059</v>
      </c>
      <c r="M65" s="125">
        <v>84190</v>
      </c>
      <c r="N65" s="125" t="s">
        <v>390</v>
      </c>
      <c r="O65" s="125" t="s">
        <v>428</v>
      </c>
      <c r="P65" s="125" t="s">
        <v>412</v>
      </c>
      <c r="Q65" s="125">
        <v>4.54</v>
      </c>
      <c r="R65" s="125" t="s">
        <v>539</v>
      </c>
      <c r="S65" s="125">
        <v>26</v>
      </c>
    </row>
    <row r="66" spans="1:19" ht="36.75" customHeight="1" x14ac:dyDescent="0.25">
      <c r="A66" s="52" t="s">
        <v>47</v>
      </c>
      <c r="B66" s="59"/>
      <c r="C66" s="59"/>
      <c r="D66" s="59"/>
      <c r="E66" s="59"/>
      <c r="F66" s="60" t="str">
        <f t="shared" si="4"/>
        <v/>
      </c>
      <c r="G66" s="61"/>
      <c r="H66" s="108" t="str">
        <f t="shared" si="5"/>
        <v/>
      </c>
      <c r="K66" s="125" t="s">
        <v>540</v>
      </c>
      <c r="L66" s="125">
        <v>84061</v>
      </c>
      <c r="M66" s="125">
        <v>84290</v>
      </c>
      <c r="N66" s="125" t="s">
        <v>390</v>
      </c>
      <c r="O66" s="125" t="s">
        <v>437</v>
      </c>
      <c r="P66" s="125" t="s">
        <v>463</v>
      </c>
      <c r="Q66" s="125">
        <v>9.2899999999999991</v>
      </c>
      <c r="R66" s="125" t="s">
        <v>541</v>
      </c>
      <c r="S66" s="125">
        <v>36</v>
      </c>
    </row>
    <row r="67" spans="1:19" ht="36.75" customHeight="1" x14ac:dyDescent="0.25">
      <c r="A67" s="52" t="s">
        <v>48</v>
      </c>
      <c r="B67" s="59"/>
      <c r="C67" s="59"/>
      <c r="D67" s="59"/>
      <c r="E67" s="59"/>
      <c r="F67" s="60" t="str">
        <f t="shared" si="4"/>
        <v/>
      </c>
      <c r="G67" s="61"/>
      <c r="H67" s="108" t="str">
        <f t="shared" si="5"/>
        <v/>
      </c>
      <c r="K67" s="125" t="s">
        <v>542</v>
      </c>
      <c r="L67" s="125">
        <v>84060</v>
      </c>
      <c r="M67" s="125">
        <v>84400</v>
      </c>
      <c r="N67" s="125" t="s">
        <v>399</v>
      </c>
      <c r="O67" s="125" t="s">
        <v>399</v>
      </c>
      <c r="P67" s="125" t="s">
        <v>407</v>
      </c>
      <c r="Q67" s="125">
        <v>21.79</v>
      </c>
      <c r="R67" s="125" t="s">
        <v>543</v>
      </c>
      <c r="S67" s="125">
        <v>1.7</v>
      </c>
    </row>
    <row r="68" spans="1:19" ht="36.75" customHeight="1" x14ac:dyDescent="0.25">
      <c r="A68" s="52" t="s">
        <v>49</v>
      </c>
      <c r="B68" s="59"/>
      <c r="C68" s="59"/>
      <c r="D68" s="59"/>
      <c r="E68" s="59"/>
      <c r="F68" s="60" t="str">
        <f t="shared" si="4"/>
        <v/>
      </c>
      <c r="G68" s="61"/>
      <c r="H68" s="108" t="str">
        <f t="shared" si="5"/>
        <v/>
      </c>
      <c r="K68" s="125" t="s">
        <v>544</v>
      </c>
      <c r="L68" s="125">
        <v>84062</v>
      </c>
      <c r="M68" s="125">
        <v>84800</v>
      </c>
      <c r="N68" s="125" t="s">
        <v>399</v>
      </c>
      <c r="O68" s="125" t="s">
        <v>452</v>
      </c>
      <c r="P68" s="125" t="s">
        <v>423</v>
      </c>
      <c r="Q68" s="125">
        <v>16.93</v>
      </c>
      <c r="R68" s="125" t="s">
        <v>545</v>
      </c>
      <c r="S68" s="125">
        <v>97</v>
      </c>
    </row>
    <row r="69" spans="1:19" ht="36.75" customHeight="1" x14ac:dyDescent="0.25">
      <c r="A69" s="52" t="s">
        <v>193</v>
      </c>
      <c r="B69" s="59"/>
      <c r="C69" s="59"/>
      <c r="D69" s="59"/>
      <c r="E69" s="59"/>
      <c r="F69" s="60" t="str">
        <f t="shared" si="4"/>
        <v/>
      </c>
      <c r="G69" s="61" t="s">
        <v>194</v>
      </c>
      <c r="H69" s="108" t="str">
        <f t="shared" si="5"/>
        <v/>
      </c>
      <c r="K69" s="125" t="s">
        <v>546</v>
      </c>
      <c r="L69" s="125">
        <v>84063</v>
      </c>
      <c r="M69" s="125">
        <v>84840</v>
      </c>
      <c r="N69" s="125" t="s">
        <v>390</v>
      </c>
      <c r="O69" s="125" t="s">
        <v>437</v>
      </c>
      <c r="P69" s="125" t="s">
        <v>438</v>
      </c>
      <c r="Q69" s="125">
        <v>11.97</v>
      </c>
      <c r="R69" s="125" t="s">
        <v>547</v>
      </c>
      <c r="S69" s="125">
        <v>33</v>
      </c>
    </row>
    <row r="70" spans="1:19" ht="36.75" customHeight="1" thickBot="1" x14ac:dyDescent="0.3">
      <c r="A70" s="117" t="s">
        <v>44</v>
      </c>
      <c r="B70" s="118" t="str">
        <f>IF(SUM(B63:B69)=0,"",SUM(B63:B69))</f>
        <v/>
      </c>
      <c r="C70" s="118" t="str">
        <f t="shared" ref="C70:F70" si="6">IF(SUM(C63:C69)=0,"",SUM(C63:C69))</f>
        <v/>
      </c>
      <c r="D70" s="118" t="str">
        <f t="shared" si="6"/>
        <v/>
      </c>
      <c r="E70" s="118" t="str">
        <f t="shared" si="6"/>
        <v/>
      </c>
      <c r="F70" s="118" t="str">
        <f t="shared" si="6"/>
        <v/>
      </c>
      <c r="G70" s="118"/>
      <c r="H70" s="119"/>
      <c r="K70" s="125" t="s">
        <v>548</v>
      </c>
      <c r="L70" s="125">
        <v>84064</v>
      </c>
      <c r="M70" s="125">
        <v>84840</v>
      </c>
      <c r="N70" s="125" t="s">
        <v>390</v>
      </c>
      <c r="O70" s="125" t="s">
        <v>437</v>
      </c>
      <c r="P70" s="125" t="s">
        <v>438</v>
      </c>
      <c r="Q70" s="125">
        <v>17.37</v>
      </c>
      <c r="R70" s="125" t="s">
        <v>549</v>
      </c>
      <c r="S70" s="125">
        <v>219</v>
      </c>
    </row>
    <row r="71" spans="1:19" ht="36.75" customHeight="1" thickTop="1" x14ac:dyDescent="0.25">
      <c r="A71" s="66"/>
      <c r="B71" s="54"/>
      <c r="C71" s="54"/>
      <c r="D71" s="54"/>
      <c r="E71" s="54"/>
      <c r="F71" s="54"/>
      <c r="K71" s="125" t="s">
        <v>550</v>
      </c>
      <c r="L71" s="125">
        <v>84065</v>
      </c>
      <c r="M71" s="125">
        <v>84360</v>
      </c>
      <c r="N71" s="125" t="s">
        <v>399</v>
      </c>
      <c r="O71" s="125" t="s">
        <v>452</v>
      </c>
      <c r="P71" s="125" t="s">
        <v>423</v>
      </c>
      <c r="Q71" s="125">
        <v>21.81</v>
      </c>
      <c r="R71" s="125" t="s">
        <v>551</v>
      </c>
      <c r="S71" s="125">
        <v>177</v>
      </c>
    </row>
    <row r="72" spans="1:19" ht="36.75" customHeight="1" x14ac:dyDescent="0.25">
      <c r="A72" s="66"/>
      <c r="B72" s="54"/>
      <c r="C72" s="54"/>
      <c r="D72" s="54"/>
      <c r="E72" s="54"/>
      <c r="F72" s="54"/>
      <c r="K72" s="125" t="s">
        <v>552</v>
      </c>
      <c r="L72" s="125">
        <v>84008</v>
      </c>
      <c r="M72" s="125">
        <v>84330</v>
      </c>
      <c r="N72" s="125" t="s">
        <v>390</v>
      </c>
      <c r="O72" s="125" t="s">
        <v>428</v>
      </c>
      <c r="P72" s="125" t="s">
        <v>412</v>
      </c>
      <c r="Q72" s="125">
        <v>16.04</v>
      </c>
      <c r="R72" s="125" t="s">
        <v>553</v>
      </c>
      <c r="S72" s="125">
        <v>39</v>
      </c>
    </row>
    <row r="73" spans="1:19" ht="36.75" customHeight="1" x14ac:dyDescent="0.25">
      <c r="A73" s="66"/>
      <c r="B73" s="54"/>
      <c r="C73" s="54"/>
      <c r="D73" s="54"/>
      <c r="E73" s="54"/>
      <c r="F73" s="54"/>
      <c r="K73" s="125" t="s">
        <v>554</v>
      </c>
      <c r="L73" s="125">
        <v>84011</v>
      </c>
      <c r="M73" s="125">
        <v>84210</v>
      </c>
      <c r="N73" s="125" t="s">
        <v>390</v>
      </c>
      <c r="O73" s="125" t="s">
        <v>415</v>
      </c>
      <c r="P73" s="125" t="s">
        <v>412</v>
      </c>
      <c r="Q73" s="125">
        <v>9.0399999999999991</v>
      </c>
      <c r="R73" s="125" t="s">
        <v>555</v>
      </c>
      <c r="S73" s="125">
        <v>39</v>
      </c>
    </row>
    <row r="74" spans="1:19" ht="36.75" customHeight="1" x14ac:dyDescent="0.25">
      <c r="A74" s="66"/>
      <c r="B74" s="54"/>
      <c r="C74" s="54"/>
      <c r="D74" s="54"/>
      <c r="E74" s="54"/>
      <c r="F74" s="54"/>
      <c r="K74" s="125" t="s">
        <v>517</v>
      </c>
      <c r="L74" s="125">
        <v>84092</v>
      </c>
      <c r="M74" s="125">
        <v>84130</v>
      </c>
      <c r="N74" s="125" t="s">
        <v>369</v>
      </c>
      <c r="O74" s="125" t="s">
        <v>517</v>
      </c>
      <c r="P74" s="125" t="s">
        <v>370</v>
      </c>
      <c r="Q74" s="125">
        <v>10.77</v>
      </c>
      <c r="R74" s="125" t="s">
        <v>556</v>
      </c>
      <c r="S74" s="138">
        <v>1628</v>
      </c>
    </row>
    <row r="75" spans="1:19" ht="36.75" customHeight="1" x14ac:dyDescent="0.25">
      <c r="A75" s="66"/>
      <c r="B75" s="54"/>
      <c r="C75" s="54"/>
      <c r="D75" s="54"/>
      <c r="E75" s="54"/>
      <c r="F75" s="54"/>
      <c r="K75" s="125" t="s">
        <v>557</v>
      </c>
      <c r="L75" s="125">
        <v>84132</v>
      </c>
      <c r="M75" s="125">
        <v>84250</v>
      </c>
      <c r="N75" s="125" t="s">
        <v>369</v>
      </c>
      <c r="O75" s="125" t="s">
        <v>477</v>
      </c>
      <c r="P75" s="125" t="s">
        <v>478</v>
      </c>
      <c r="Q75" s="125">
        <v>35.53</v>
      </c>
      <c r="R75" s="125" t="s">
        <v>558</v>
      </c>
      <c r="S75" s="125">
        <v>255</v>
      </c>
    </row>
    <row r="76" spans="1:19" ht="36.75" customHeight="1" x14ac:dyDescent="0.25">
      <c r="A76" s="66"/>
      <c r="B76" s="54"/>
      <c r="C76" s="54"/>
      <c r="D76" s="54"/>
      <c r="E76" s="54"/>
      <c r="F76" s="54"/>
      <c r="K76" s="125" t="s">
        <v>559</v>
      </c>
      <c r="L76" s="125">
        <v>84066</v>
      </c>
      <c r="M76" s="125">
        <v>84220</v>
      </c>
      <c r="N76" s="125" t="s">
        <v>399</v>
      </c>
      <c r="O76" s="125" t="s">
        <v>399</v>
      </c>
      <c r="P76" s="125" t="s">
        <v>407</v>
      </c>
      <c r="Q76" s="125">
        <v>38.89</v>
      </c>
      <c r="R76" s="125" t="s">
        <v>560</v>
      </c>
      <c r="S76" s="125">
        <v>7.4</v>
      </c>
    </row>
    <row r="77" spans="1:19" ht="36.75" customHeight="1" x14ac:dyDescent="0.25">
      <c r="A77" s="66"/>
      <c r="B77" s="54"/>
      <c r="C77" s="54"/>
      <c r="D77" s="54"/>
      <c r="E77" s="54"/>
      <c r="F77" s="54"/>
      <c r="K77" s="125" t="s">
        <v>561</v>
      </c>
      <c r="L77" s="125">
        <v>84067</v>
      </c>
      <c r="M77" s="125">
        <v>84870</v>
      </c>
      <c r="N77" s="125" t="s">
        <v>390</v>
      </c>
      <c r="O77" s="125" t="s">
        <v>390</v>
      </c>
      <c r="P77" s="125" t="s">
        <v>412</v>
      </c>
      <c r="Q77" s="125">
        <v>11.29</v>
      </c>
      <c r="R77" s="125" t="s">
        <v>562</v>
      </c>
      <c r="S77" s="125">
        <v>231</v>
      </c>
    </row>
    <row r="78" spans="1:19" ht="36.75" customHeight="1" x14ac:dyDescent="0.25">
      <c r="A78" s="66"/>
      <c r="B78" s="54"/>
      <c r="C78" s="54"/>
      <c r="D78" s="54"/>
      <c r="E78" s="54"/>
      <c r="F78" s="54"/>
      <c r="K78" s="125" t="s">
        <v>563</v>
      </c>
      <c r="L78" s="125">
        <v>84068</v>
      </c>
      <c r="M78" s="125">
        <v>84160</v>
      </c>
      <c r="N78" s="125" t="s">
        <v>399</v>
      </c>
      <c r="O78" s="125" t="s">
        <v>452</v>
      </c>
      <c r="P78" s="125" t="s">
        <v>423</v>
      </c>
      <c r="Q78" s="125">
        <v>20.18</v>
      </c>
      <c r="R78" s="125" t="s">
        <v>564</v>
      </c>
      <c r="S78" s="125">
        <v>53</v>
      </c>
    </row>
    <row r="79" spans="1:19" ht="36.75" customHeight="1" x14ac:dyDescent="0.25">
      <c r="A79" s="66"/>
      <c r="B79" s="54"/>
      <c r="C79" s="54"/>
      <c r="D79" s="54"/>
      <c r="E79" s="54"/>
      <c r="F79" s="54"/>
      <c r="K79" s="125" t="s">
        <v>565</v>
      </c>
      <c r="L79" s="125">
        <v>84069</v>
      </c>
      <c r="M79" s="125">
        <v>84340</v>
      </c>
      <c r="N79" s="125" t="s">
        <v>390</v>
      </c>
      <c r="O79" s="125" t="s">
        <v>428</v>
      </c>
      <c r="P79" s="125" t="s">
        <v>412</v>
      </c>
      <c r="Q79" s="125">
        <v>45.33</v>
      </c>
      <c r="R79" s="125" t="s">
        <v>566</v>
      </c>
      <c r="S79" s="125">
        <v>64</v>
      </c>
    </row>
    <row r="80" spans="1:19" ht="36.75" customHeight="1" x14ac:dyDescent="0.25">
      <c r="A80" s="66"/>
      <c r="B80" s="54"/>
      <c r="C80" s="54"/>
      <c r="D80" s="54"/>
      <c r="E80" s="54"/>
      <c r="F80" s="54"/>
      <c r="K80" s="125" t="s">
        <v>567</v>
      </c>
      <c r="L80" s="125">
        <v>84070</v>
      </c>
      <c r="M80" s="125">
        <v>84570</v>
      </c>
      <c r="N80" s="125" t="s">
        <v>390</v>
      </c>
      <c r="O80" s="125" t="s">
        <v>415</v>
      </c>
      <c r="P80" s="125" t="s">
        <v>416</v>
      </c>
      <c r="Q80" s="125">
        <v>11.92</v>
      </c>
      <c r="R80" s="125" t="s">
        <v>568</v>
      </c>
      <c r="S80" s="125">
        <v>149</v>
      </c>
    </row>
    <row r="81" spans="1:19" ht="36.75" customHeight="1" x14ac:dyDescent="0.25">
      <c r="A81" s="66"/>
      <c r="B81" s="54"/>
      <c r="C81" s="54"/>
      <c r="D81" s="54"/>
      <c r="E81" s="54"/>
      <c r="F81" s="54"/>
      <c r="K81" s="125" t="s">
        <v>569</v>
      </c>
      <c r="L81" s="125">
        <v>84071</v>
      </c>
      <c r="M81" s="125">
        <v>84660</v>
      </c>
      <c r="N81" s="125" t="s">
        <v>399</v>
      </c>
      <c r="O81" s="125" t="s">
        <v>452</v>
      </c>
      <c r="P81" s="125" t="s">
        <v>423</v>
      </c>
      <c r="Q81" s="125">
        <v>9.1300000000000008</v>
      </c>
      <c r="R81" s="125" t="s">
        <v>570</v>
      </c>
      <c r="S81" s="125">
        <v>211</v>
      </c>
    </row>
    <row r="82" spans="1:19" ht="36.75" customHeight="1" x14ac:dyDescent="0.25">
      <c r="A82" s="66"/>
      <c r="B82" s="54"/>
      <c r="C82" s="54"/>
      <c r="D82" s="54"/>
      <c r="E82" s="54"/>
      <c r="F82" s="54"/>
      <c r="K82" s="125" t="s">
        <v>571</v>
      </c>
      <c r="L82" s="125">
        <v>84072</v>
      </c>
      <c r="M82" s="125">
        <v>84380</v>
      </c>
      <c r="N82" s="125" t="s">
        <v>390</v>
      </c>
      <c r="O82" s="125" t="s">
        <v>415</v>
      </c>
      <c r="P82" s="125" t="s">
        <v>412</v>
      </c>
      <c r="Q82" s="125">
        <v>37.92</v>
      </c>
      <c r="R82" s="125" t="s">
        <v>572</v>
      </c>
      <c r="S82" s="125">
        <v>159</v>
      </c>
    </row>
    <row r="83" spans="1:19" ht="36.75" customHeight="1" x14ac:dyDescent="0.25">
      <c r="A83" s="66"/>
      <c r="B83" s="54"/>
      <c r="C83" s="54"/>
      <c r="D83" s="54"/>
      <c r="E83" s="54"/>
      <c r="F83" s="54"/>
      <c r="K83" s="125" t="s">
        <v>573</v>
      </c>
      <c r="L83" s="125">
        <v>84073</v>
      </c>
      <c r="M83" s="125">
        <v>84560</v>
      </c>
      <c r="N83" s="125" t="s">
        <v>399</v>
      </c>
      <c r="O83" s="125" t="s">
        <v>399</v>
      </c>
      <c r="P83" s="125" t="s">
        <v>407</v>
      </c>
      <c r="Q83" s="125">
        <v>30.27</v>
      </c>
      <c r="R83" s="125" t="s">
        <v>574</v>
      </c>
      <c r="S83" s="125">
        <v>33</v>
      </c>
    </row>
    <row r="84" spans="1:19" ht="36.75" customHeight="1" x14ac:dyDescent="0.25">
      <c r="A84" s="66"/>
      <c r="B84" s="54"/>
      <c r="C84" s="54"/>
      <c r="D84" s="54"/>
      <c r="E84" s="54"/>
      <c r="F84" s="54"/>
      <c r="K84" s="125" t="s">
        <v>575</v>
      </c>
      <c r="L84" s="125">
        <v>84074</v>
      </c>
      <c r="M84" s="125">
        <v>84360</v>
      </c>
      <c r="N84" s="125" t="s">
        <v>399</v>
      </c>
      <c r="O84" s="125" t="s">
        <v>452</v>
      </c>
      <c r="P84" s="125" t="s">
        <v>423</v>
      </c>
      <c r="Q84" s="125">
        <v>26.59</v>
      </c>
      <c r="R84" s="125" t="s">
        <v>576</v>
      </c>
      <c r="S84" s="125">
        <v>79</v>
      </c>
    </row>
    <row r="85" spans="1:19" ht="36.75" customHeight="1" x14ac:dyDescent="0.25">
      <c r="K85" s="125" t="s">
        <v>577</v>
      </c>
      <c r="L85" s="125">
        <v>84075</v>
      </c>
      <c r="M85" s="125">
        <v>84570</v>
      </c>
      <c r="N85" s="125" t="s">
        <v>390</v>
      </c>
      <c r="O85" s="125" t="s">
        <v>415</v>
      </c>
      <c r="P85" s="125" t="s">
        <v>416</v>
      </c>
      <c r="Q85" s="125">
        <v>36.81</v>
      </c>
      <c r="R85" s="125" t="s">
        <v>578</v>
      </c>
      <c r="S85" s="125">
        <v>12</v>
      </c>
    </row>
    <row r="86" spans="1:19" ht="36.75" customHeight="1" x14ac:dyDescent="0.25">
      <c r="K86" s="125" t="s">
        <v>579</v>
      </c>
      <c r="L86" s="125">
        <v>84076</v>
      </c>
      <c r="M86" s="125">
        <v>84120</v>
      </c>
      <c r="N86" s="125" t="s">
        <v>399</v>
      </c>
      <c r="O86" s="125" t="s">
        <v>400</v>
      </c>
      <c r="P86" s="125" t="s">
        <v>401</v>
      </c>
      <c r="Q86" s="125">
        <v>31.66</v>
      </c>
      <c r="R86" s="125" t="s">
        <v>580</v>
      </c>
      <c r="S86" s="125">
        <v>41</v>
      </c>
    </row>
    <row r="87" spans="1:19" ht="36.75" customHeight="1" x14ac:dyDescent="0.25">
      <c r="K87" s="125" t="s">
        <v>581</v>
      </c>
      <c r="L87" s="125">
        <v>84077</v>
      </c>
      <c r="M87" s="125">
        <v>84330</v>
      </c>
      <c r="N87" s="125" t="s">
        <v>390</v>
      </c>
      <c r="O87" s="125" t="s">
        <v>415</v>
      </c>
      <c r="P87" s="125" t="s">
        <v>412</v>
      </c>
      <c r="Q87" s="125">
        <v>4.7300000000000004</v>
      </c>
      <c r="R87" s="125" t="s">
        <v>582</v>
      </c>
      <c r="S87" s="125">
        <v>96</v>
      </c>
    </row>
    <row r="88" spans="1:19" ht="36.75" customHeight="1" x14ac:dyDescent="0.25">
      <c r="K88" s="125" t="s">
        <v>583</v>
      </c>
      <c r="L88" s="125">
        <v>84078</v>
      </c>
      <c r="M88" s="125">
        <v>84430</v>
      </c>
      <c r="N88" s="125" t="s">
        <v>390</v>
      </c>
      <c r="O88" s="125" t="s">
        <v>437</v>
      </c>
      <c r="P88" s="125" t="s">
        <v>438</v>
      </c>
      <c r="Q88" s="125">
        <v>40.65</v>
      </c>
      <c r="R88" s="125" t="s">
        <v>584</v>
      </c>
      <c r="S88" s="125">
        <v>93</v>
      </c>
    </row>
    <row r="89" spans="1:19" ht="36.75" customHeight="1" x14ac:dyDescent="0.25">
      <c r="K89" s="125" t="s">
        <v>585</v>
      </c>
      <c r="L89" s="125">
        <v>84079</v>
      </c>
      <c r="M89" s="125">
        <v>84390</v>
      </c>
      <c r="N89" s="125" t="s">
        <v>390</v>
      </c>
      <c r="O89" s="125" t="s">
        <v>415</v>
      </c>
      <c r="P89" s="125" t="s">
        <v>416</v>
      </c>
      <c r="Q89" s="125">
        <v>47.12</v>
      </c>
      <c r="R89" s="125" t="s">
        <v>586</v>
      </c>
      <c r="S89" s="125">
        <v>6.7</v>
      </c>
    </row>
    <row r="90" spans="1:19" ht="36.75" customHeight="1" x14ac:dyDescent="0.25">
      <c r="K90" s="125" t="s">
        <v>391</v>
      </c>
      <c r="L90" s="125">
        <v>84080</v>
      </c>
      <c r="M90" s="125">
        <v>84170</v>
      </c>
      <c r="N90" s="125" t="s">
        <v>390</v>
      </c>
      <c r="O90" s="125" t="s">
        <v>391</v>
      </c>
      <c r="P90" s="125" t="s">
        <v>392</v>
      </c>
      <c r="Q90" s="125">
        <v>39.020000000000003</v>
      </c>
      <c r="R90" s="125" t="s">
        <v>587</v>
      </c>
      <c r="S90" s="125">
        <v>331</v>
      </c>
    </row>
    <row r="91" spans="1:19" ht="36.75" customHeight="1" x14ac:dyDescent="0.25">
      <c r="K91" s="125" t="s">
        <v>588</v>
      </c>
      <c r="L91" s="125">
        <v>84081</v>
      </c>
      <c r="M91" s="125">
        <v>84310</v>
      </c>
      <c r="N91" s="125" t="s">
        <v>369</v>
      </c>
      <c r="O91" s="125" t="s">
        <v>383</v>
      </c>
      <c r="P91" s="125" t="s">
        <v>370</v>
      </c>
      <c r="Q91" s="125">
        <v>10.35</v>
      </c>
      <c r="R91" s="125" t="s">
        <v>589</v>
      </c>
      <c r="S91" s="125">
        <v>804</v>
      </c>
    </row>
    <row r="92" spans="1:19" ht="36.75" customHeight="1" x14ac:dyDescent="0.25">
      <c r="K92" s="125" t="s">
        <v>590</v>
      </c>
      <c r="L92" s="125">
        <v>84082</v>
      </c>
      <c r="M92" s="125">
        <v>84570</v>
      </c>
      <c r="N92" s="125" t="s">
        <v>390</v>
      </c>
      <c r="O92" s="125" t="s">
        <v>415</v>
      </c>
      <c r="P92" s="125" t="s">
        <v>416</v>
      </c>
      <c r="Q92" s="125">
        <v>25.03</v>
      </c>
      <c r="R92" s="125" t="s">
        <v>591</v>
      </c>
      <c r="S92" s="125">
        <v>75</v>
      </c>
    </row>
    <row r="93" spans="1:19" ht="36.75" customHeight="1" x14ac:dyDescent="0.25">
      <c r="K93" s="125" t="s">
        <v>592</v>
      </c>
      <c r="L93" s="125">
        <v>84083</v>
      </c>
      <c r="M93" s="125">
        <v>84550</v>
      </c>
      <c r="N93" s="125" t="s">
        <v>390</v>
      </c>
      <c r="O93" s="125" t="s">
        <v>437</v>
      </c>
      <c r="P93" s="125" t="s">
        <v>438</v>
      </c>
      <c r="Q93" s="125">
        <v>26.09</v>
      </c>
      <c r="R93" s="125" t="s">
        <v>593</v>
      </c>
      <c r="S93" s="125">
        <v>92</v>
      </c>
    </row>
    <row r="94" spans="1:19" ht="36.75" customHeight="1" x14ac:dyDescent="0.25">
      <c r="K94" s="125" t="s">
        <v>594</v>
      </c>
      <c r="L94" s="125">
        <v>84085</v>
      </c>
      <c r="M94" s="125">
        <v>84220</v>
      </c>
      <c r="N94" s="125" t="s">
        <v>399</v>
      </c>
      <c r="O94" s="125" t="s">
        <v>399</v>
      </c>
      <c r="P94" s="125" t="s">
        <v>407</v>
      </c>
      <c r="Q94" s="125">
        <v>31.27</v>
      </c>
      <c r="R94" s="125" t="s">
        <v>595</v>
      </c>
      <c r="S94" s="125">
        <v>13</v>
      </c>
    </row>
    <row r="95" spans="1:19" ht="36.75" customHeight="1" x14ac:dyDescent="0.25">
      <c r="K95" s="125" t="s">
        <v>596</v>
      </c>
      <c r="L95" s="125">
        <v>84086</v>
      </c>
      <c r="M95" s="125">
        <v>84580</v>
      </c>
      <c r="N95" s="125" t="s">
        <v>399</v>
      </c>
      <c r="O95" s="125" t="s">
        <v>399</v>
      </c>
      <c r="P95" s="125" t="s">
        <v>423</v>
      </c>
      <c r="Q95" s="125">
        <v>24.1</v>
      </c>
      <c r="R95" s="125" t="s">
        <v>597</v>
      </c>
      <c r="S95" s="125">
        <v>55</v>
      </c>
    </row>
    <row r="96" spans="1:19" ht="36.75" customHeight="1" x14ac:dyDescent="0.25">
      <c r="K96" s="125" t="s">
        <v>457</v>
      </c>
      <c r="L96" s="125">
        <v>84087</v>
      </c>
      <c r="M96" s="125">
        <v>84100</v>
      </c>
      <c r="N96" s="125" t="s">
        <v>390</v>
      </c>
      <c r="O96" s="125" t="s">
        <v>457</v>
      </c>
      <c r="P96" s="125" t="s">
        <v>458</v>
      </c>
      <c r="Q96" s="125">
        <v>74.2</v>
      </c>
      <c r="R96" s="125" t="s">
        <v>598</v>
      </c>
      <c r="S96" s="125">
        <v>390</v>
      </c>
    </row>
    <row r="97" spans="11:19" ht="36.75" customHeight="1" x14ac:dyDescent="0.25">
      <c r="K97" s="125" t="s">
        <v>415</v>
      </c>
      <c r="L97" s="125">
        <v>84088</v>
      </c>
      <c r="M97" s="125">
        <v>84210</v>
      </c>
      <c r="N97" s="125" t="s">
        <v>390</v>
      </c>
      <c r="O97" s="125" t="s">
        <v>415</v>
      </c>
      <c r="P97" s="125" t="s">
        <v>392</v>
      </c>
      <c r="Q97" s="125">
        <v>51.12</v>
      </c>
      <c r="R97" s="125" t="s">
        <v>599</v>
      </c>
      <c r="S97" s="125">
        <v>188</v>
      </c>
    </row>
    <row r="98" spans="11:19" ht="36.75" customHeight="1" x14ac:dyDescent="0.25">
      <c r="K98" s="125" t="s">
        <v>400</v>
      </c>
      <c r="L98" s="125">
        <v>84089</v>
      </c>
      <c r="M98" s="125">
        <v>84120</v>
      </c>
      <c r="N98" s="125" t="s">
        <v>399</v>
      </c>
      <c r="O98" s="125" t="s">
        <v>400</v>
      </c>
      <c r="P98" s="125" t="s">
        <v>600</v>
      </c>
      <c r="Q98" s="125">
        <v>66.23</v>
      </c>
      <c r="R98" s="125" t="s">
        <v>601</v>
      </c>
      <c r="S98" s="125">
        <v>308</v>
      </c>
    </row>
    <row r="99" spans="11:19" ht="36.75" customHeight="1" x14ac:dyDescent="0.25">
      <c r="K99" s="125" t="s">
        <v>602</v>
      </c>
      <c r="L99" s="125">
        <v>84090</v>
      </c>
      <c r="M99" s="125">
        <v>84240</v>
      </c>
      <c r="N99" s="125" t="s">
        <v>399</v>
      </c>
      <c r="O99" s="125" t="s">
        <v>400</v>
      </c>
      <c r="P99" s="125" t="s">
        <v>401</v>
      </c>
      <c r="Q99" s="125">
        <v>17.36</v>
      </c>
      <c r="R99" s="125" t="s">
        <v>603</v>
      </c>
      <c r="S99" s="125">
        <v>39</v>
      </c>
    </row>
    <row r="100" spans="11:19" ht="36.75" customHeight="1" x14ac:dyDescent="0.25">
      <c r="K100" s="125" t="s">
        <v>604</v>
      </c>
      <c r="L100" s="125">
        <v>84091</v>
      </c>
      <c r="M100" s="125">
        <v>84420</v>
      </c>
      <c r="N100" s="125" t="s">
        <v>390</v>
      </c>
      <c r="O100" s="125" t="s">
        <v>457</v>
      </c>
      <c r="P100" s="125" t="s">
        <v>463</v>
      </c>
      <c r="Q100" s="125">
        <v>24.8</v>
      </c>
      <c r="R100" s="125" t="s">
        <v>605</v>
      </c>
      <c r="S100" s="125">
        <v>212</v>
      </c>
    </row>
    <row r="101" spans="11:19" ht="36.75" customHeight="1" x14ac:dyDescent="0.25">
      <c r="K101" s="125" t="s">
        <v>606</v>
      </c>
      <c r="L101" s="125">
        <v>84093</v>
      </c>
      <c r="M101" s="125">
        <v>84360</v>
      </c>
      <c r="N101" s="125" t="s">
        <v>399</v>
      </c>
      <c r="O101" s="125" t="s">
        <v>452</v>
      </c>
      <c r="P101" s="125" t="s">
        <v>423</v>
      </c>
      <c r="Q101" s="125">
        <v>17.899999999999999</v>
      </c>
      <c r="R101" s="125" t="s">
        <v>607</v>
      </c>
      <c r="S101" s="125">
        <v>43</v>
      </c>
    </row>
    <row r="102" spans="11:19" ht="36.75" customHeight="1" x14ac:dyDescent="0.25">
      <c r="K102" s="125" t="s">
        <v>608</v>
      </c>
      <c r="L102" s="125">
        <v>84094</v>
      </c>
      <c r="M102" s="125">
        <v>84110</v>
      </c>
      <c r="N102" s="125" t="s">
        <v>390</v>
      </c>
      <c r="O102" s="125" t="s">
        <v>428</v>
      </c>
      <c r="P102" s="125" t="s">
        <v>443</v>
      </c>
      <c r="Q102" s="125">
        <v>14.59</v>
      </c>
      <c r="R102" s="125" t="s">
        <v>609</v>
      </c>
      <c r="S102" s="125">
        <v>41</v>
      </c>
    </row>
    <row r="103" spans="11:19" ht="36.75" customHeight="1" x14ac:dyDescent="0.25">
      <c r="K103" s="125" t="s">
        <v>610</v>
      </c>
      <c r="L103" s="125">
        <v>84095</v>
      </c>
      <c r="M103" s="125">
        <v>84160</v>
      </c>
      <c r="N103" s="125" t="s">
        <v>399</v>
      </c>
      <c r="O103" s="125" t="s">
        <v>452</v>
      </c>
      <c r="P103" s="125" t="s">
        <v>423</v>
      </c>
      <c r="Q103" s="125">
        <v>9.7799999999999994</v>
      </c>
      <c r="R103" s="125" t="s">
        <v>527</v>
      </c>
      <c r="S103" s="125">
        <v>84</v>
      </c>
    </row>
    <row r="104" spans="11:19" ht="36.75" customHeight="1" x14ac:dyDescent="0.25">
      <c r="K104" s="125" t="s">
        <v>611</v>
      </c>
      <c r="L104" s="125">
        <v>84096</v>
      </c>
      <c r="M104" s="125">
        <v>84110</v>
      </c>
      <c r="N104" s="125" t="s">
        <v>390</v>
      </c>
      <c r="O104" s="125" t="s">
        <v>428</v>
      </c>
      <c r="P104" s="125" t="s">
        <v>443</v>
      </c>
      <c r="Q104" s="125">
        <v>18.809999999999999</v>
      </c>
      <c r="R104" s="125" t="s">
        <v>612</v>
      </c>
      <c r="S104" s="125">
        <v>45</v>
      </c>
    </row>
    <row r="105" spans="11:19" ht="36.75" customHeight="1" x14ac:dyDescent="0.25">
      <c r="K105" s="125" t="s">
        <v>613</v>
      </c>
      <c r="L105" s="125">
        <v>84097</v>
      </c>
      <c r="M105" s="125">
        <v>84600</v>
      </c>
      <c r="N105" s="125" t="s">
        <v>390</v>
      </c>
      <c r="O105" s="125" t="s">
        <v>513</v>
      </c>
      <c r="P105" s="125" t="s">
        <v>514</v>
      </c>
      <c r="Q105" s="125">
        <v>10.96</v>
      </c>
      <c r="R105" s="125" t="s">
        <v>614</v>
      </c>
      <c r="S105" s="125">
        <v>56</v>
      </c>
    </row>
    <row r="106" spans="11:19" ht="36.75" customHeight="1" x14ac:dyDescent="0.25">
      <c r="K106" s="125" t="s">
        <v>615</v>
      </c>
      <c r="L106" s="125">
        <v>84098</v>
      </c>
      <c r="M106" s="125">
        <v>84110</v>
      </c>
      <c r="N106" s="125" t="s">
        <v>390</v>
      </c>
      <c r="O106" s="125" t="s">
        <v>428</v>
      </c>
      <c r="P106" s="125" t="s">
        <v>443</v>
      </c>
      <c r="Q106" s="125">
        <v>5.83</v>
      </c>
      <c r="R106" s="125" t="s">
        <v>616</v>
      </c>
      <c r="S106" s="125">
        <v>110</v>
      </c>
    </row>
    <row r="107" spans="11:19" ht="36.75" customHeight="1" x14ac:dyDescent="0.25">
      <c r="K107" s="125" t="s">
        <v>617</v>
      </c>
      <c r="L107" s="125">
        <v>84099</v>
      </c>
      <c r="M107" s="125">
        <v>84440</v>
      </c>
      <c r="N107" s="125" t="s">
        <v>399</v>
      </c>
      <c r="O107" s="125" t="s">
        <v>452</v>
      </c>
      <c r="P107" s="125" t="s">
        <v>423</v>
      </c>
      <c r="Q107" s="125">
        <v>17.7</v>
      </c>
      <c r="R107" s="125" t="s">
        <v>618</v>
      </c>
      <c r="S107" s="125">
        <v>256</v>
      </c>
    </row>
    <row r="108" spans="11:19" ht="36.75" customHeight="1" x14ac:dyDescent="0.25">
      <c r="K108" s="125" t="s">
        <v>619</v>
      </c>
      <c r="L108" s="125">
        <v>84102</v>
      </c>
      <c r="M108" s="125">
        <v>84220</v>
      </c>
      <c r="N108" s="125" t="s">
        <v>399</v>
      </c>
      <c r="O108" s="125" t="s">
        <v>399</v>
      </c>
      <c r="P108" s="125" t="s">
        <v>407</v>
      </c>
      <c r="Q108" s="125">
        <v>29.77</v>
      </c>
      <c r="R108" s="125" t="s">
        <v>620</v>
      </c>
      <c r="S108" s="125">
        <v>44</v>
      </c>
    </row>
    <row r="109" spans="11:19" ht="36.75" customHeight="1" x14ac:dyDescent="0.25">
      <c r="K109" s="125" t="s">
        <v>621</v>
      </c>
      <c r="L109" s="125">
        <v>84103</v>
      </c>
      <c r="M109" s="125">
        <v>84400</v>
      </c>
      <c r="N109" s="125" t="s">
        <v>399</v>
      </c>
      <c r="O109" s="125" t="s">
        <v>399</v>
      </c>
      <c r="P109" s="125" t="s">
        <v>407</v>
      </c>
      <c r="Q109" s="125">
        <v>28.26</v>
      </c>
      <c r="R109" s="125" t="s">
        <v>622</v>
      </c>
      <c r="S109" s="125">
        <v>24</v>
      </c>
    </row>
    <row r="110" spans="11:19" ht="36.75" customHeight="1" x14ac:dyDescent="0.25">
      <c r="K110" s="125" t="s">
        <v>623</v>
      </c>
      <c r="L110" s="125">
        <v>84104</v>
      </c>
      <c r="M110" s="125">
        <v>84110</v>
      </c>
      <c r="N110" s="125" t="s">
        <v>390</v>
      </c>
      <c r="O110" s="125" t="s">
        <v>428</v>
      </c>
      <c r="P110" s="125" t="s">
        <v>443</v>
      </c>
      <c r="Q110" s="125">
        <v>11.1</v>
      </c>
      <c r="R110" s="125" t="s">
        <v>624</v>
      </c>
      <c r="S110" s="125">
        <v>116</v>
      </c>
    </row>
    <row r="111" spans="11:19" ht="36.75" customHeight="1" x14ac:dyDescent="0.25">
      <c r="K111" s="125" t="s">
        <v>625</v>
      </c>
      <c r="L111" s="125">
        <v>84105</v>
      </c>
      <c r="M111" s="125">
        <v>84400</v>
      </c>
      <c r="N111" s="125" t="s">
        <v>399</v>
      </c>
      <c r="O111" s="125" t="s">
        <v>399</v>
      </c>
      <c r="P111" s="125" t="s">
        <v>407</v>
      </c>
      <c r="Q111" s="125">
        <v>19.600000000000001</v>
      </c>
      <c r="R111" s="125" t="s">
        <v>626</v>
      </c>
      <c r="S111" s="125">
        <v>50</v>
      </c>
    </row>
    <row r="112" spans="11:19" ht="36.75" customHeight="1" x14ac:dyDescent="0.25">
      <c r="K112" s="125" t="s">
        <v>627</v>
      </c>
      <c r="L112" s="125">
        <v>84107</v>
      </c>
      <c r="M112" s="125">
        <v>84390</v>
      </c>
      <c r="N112" s="125" t="s">
        <v>390</v>
      </c>
      <c r="O112" s="125" t="s">
        <v>415</v>
      </c>
      <c r="P112" s="125" t="s">
        <v>416</v>
      </c>
      <c r="Q112" s="125">
        <v>46.08</v>
      </c>
      <c r="R112" s="125" t="s">
        <v>628</v>
      </c>
      <c r="S112" s="125">
        <v>29</v>
      </c>
    </row>
    <row r="113" spans="11:19" ht="36.75" customHeight="1" x14ac:dyDescent="0.25">
      <c r="K113" s="125" t="s">
        <v>629</v>
      </c>
      <c r="L113" s="125">
        <v>84108</v>
      </c>
      <c r="M113" s="125">
        <v>84210</v>
      </c>
      <c r="N113" s="125" t="s">
        <v>390</v>
      </c>
      <c r="O113" s="125" t="s">
        <v>415</v>
      </c>
      <c r="P113" s="125" t="s">
        <v>412</v>
      </c>
      <c r="Q113" s="125">
        <v>3.62</v>
      </c>
      <c r="R113" s="125" t="s">
        <v>630</v>
      </c>
      <c r="S113" s="125">
        <v>592</v>
      </c>
    </row>
    <row r="114" spans="11:19" ht="36.75" customHeight="1" x14ac:dyDescent="0.25">
      <c r="K114" s="125" t="s">
        <v>631</v>
      </c>
      <c r="L114" s="125">
        <v>84109</v>
      </c>
      <c r="M114" s="125">
        <v>84330</v>
      </c>
      <c r="N114" s="125" t="s">
        <v>390</v>
      </c>
      <c r="O114" s="125" t="s">
        <v>391</v>
      </c>
      <c r="P114" s="125" t="s">
        <v>412</v>
      </c>
      <c r="Q114" s="125">
        <v>4.9400000000000004</v>
      </c>
      <c r="R114" s="125" t="s">
        <v>632</v>
      </c>
      <c r="S114" s="125">
        <v>36</v>
      </c>
    </row>
    <row r="115" spans="11:19" ht="36.75" customHeight="1" x14ac:dyDescent="0.25">
      <c r="K115" s="125" t="s">
        <v>633</v>
      </c>
      <c r="L115" s="125">
        <v>84110</v>
      </c>
      <c r="M115" s="125">
        <v>84390</v>
      </c>
      <c r="N115" s="125" t="s">
        <v>390</v>
      </c>
      <c r="O115" s="125" t="s">
        <v>428</v>
      </c>
      <c r="P115" s="125" t="s">
        <v>443</v>
      </c>
      <c r="Q115" s="125">
        <v>19.29</v>
      </c>
      <c r="R115" s="125" t="s">
        <v>634</v>
      </c>
      <c r="S115" s="125">
        <v>1.8</v>
      </c>
    </row>
    <row r="116" spans="11:19" ht="36.75" customHeight="1" x14ac:dyDescent="0.25">
      <c r="K116" s="125" t="s">
        <v>635</v>
      </c>
      <c r="L116" s="125">
        <v>84111</v>
      </c>
      <c r="M116" s="125">
        <v>84110</v>
      </c>
      <c r="N116" s="125" t="s">
        <v>390</v>
      </c>
      <c r="O116" s="125" t="s">
        <v>428</v>
      </c>
      <c r="P116" s="125" t="s">
        <v>443</v>
      </c>
      <c r="Q116" s="125">
        <v>3.56</v>
      </c>
      <c r="R116" s="125" t="s">
        <v>636</v>
      </c>
      <c r="S116" s="125">
        <v>88</v>
      </c>
    </row>
    <row r="117" spans="11:19" ht="36.75" customHeight="1" x14ac:dyDescent="0.25">
      <c r="K117" s="125" t="s">
        <v>637</v>
      </c>
      <c r="L117" s="125">
        <v>84112</v>
      </c>
      <c r="M117" s="125">
        <v>84750</v>
      </c>
      <c r="N117" s="125" t="s">
        <v>399</v>
      </c>
      <c r="O117" s="125" t="s">
        <v>399</v>
      </c>
      <c r="P117" s="125" t="s">
        <v>407</v>
      </c>
      <c r="Q117" s="125">
        <v>38.21</v>
      </c>
      <c r="R117" s="125" t="s">
        <v>638</v>
      </c>
      <c r="S117" s="125">
        <v>20</v>
      </c>
    </row>
    <row r="118" spans="11:19" ht="36.75" customHeight="1" x14ac:dyDescent="0.25">
      <c r="K118" s="125" t="s">
        <v>639</v>
      </c>
      <c r="L118" s="125">
        <v>84113</v>
      </c>
      <c r="M118" s="125">
        <v>84760</v>
      </c>
      <c r="N118" s="125" t="s">
        <v>399</v>
      </c>
      <c r="O118" s="125" t="s">
        <v>400</v>
      </c>
      <c r="P118" s="125" t="s">
        <v>401</v>
      </c>
      <c r="Q118" s="125">
        <v>5.64</v>
      </c>
      <c r="R118" s="125" t="s">
        <v>640</v>
      </c>
      <c r="S118" s="125">
        <v>149</v>
      </c>
    </row>
    <row r="119" spans="11:19" ht="36.75" customHeight="1" x14ac:dyDescent="0.25">
      <c r="K119" s="125" t="s">
        <v>641</v>
      </c>
      <c r="L119" s="125">
        <v>84114</v>
      </c>
      <c r="M119" s="125">
        <v>84220</v>
      </c>
      <c r="N119" s="125" t="s">
        <v>399</v>
      </c>
      <c r="O119" s="125" t="s">
        <v>399</v>
      </c>
      <c r="P119" s="125" t="s">
        <v>407</v>
      </c>
      <c r="Q119" s="125">
        <v>0.78</v>
      </c>
      <c r="R119" s="125" t="s">
        <v>642</v>
      </c>
      <c r="S119" s="125">
        <v>256</v>
      </c>
    </row>
    <row r="120" spans="11:19" ht="36.75" customHeight="1" x14ac:dyDescent="0.25">
      <c r="K120" s="125" t="s">
        <v>643</v>
      </c>
      <c r="L120" s="125">
        <v>84115</v>
      </c>
      <c r="M120" s="125">
        <v>84330</v>
      </c>
      <c r="N120" s="125" t="s">
        <v>390</v>
      </c>
      <c r="O120" s="125" t="s">
        <v>415</v>
      </c>
      <c r="P120" s="125" t="s">
        <v>412</v>
      </c>
      <c r="Q120" s="125">
        <v>4.93</v>
      </c>
      <c r="R120" s="125" t="s">
        <v>644</v>
      </c>
      <c r="S120" s="125">
        <v>106</v>
      </c>
    </row>
    <row r="121" spans="11:19" ht="36.75" customHeight="1" x14ac:dyDescent="0.25">
      <c r="K121" s="125" t="s">
        <v>645</v>
      </c>
      <c r="L121" s="125">
        <v>84116</v>
      </c>
      <c r="M121" s="125">
        <v>84110</v>
      </c>
      <c r="N121" s="125" t="s">
        <v>390</v>
      </c>
      <c r="O121" s="125" t="s">
        <v>428</v>
      </c>
      <c r="P121" s="125" t="s">
        <v>443</v>
      </c>
      <c r="Q121" s="125">
        <v>9</v>
      </c>
      <c r="R121" s="125" t="s">
        <v>646</v>
      </c>
      <c r="S121" s="125">
        <v>89</v>
      </c>
    </row>
    <row r="122" spans="11:19" ht="36.75" customHeight="1" x14ac:dyDescent="0.25">
      <c r="K122" s="125" t="s">
        <v>647</v>
      </c>
      <c r="L122" s="125">
        <v>84117</v>
      </c>
      <c r="M122" s="125">
        <v>84290</v>
      </c>
      <c r="N122" s="125" t="s">
        <v>390</v>
      </c>
      <c r="O122" s="125" t="s">
        <v>428</v>
      </c>
      <c r="P122" s="125" t="s">
        <v>443</v>
      </c>
      <c r="Q122" s="125">
        <v>8.2100000000000009</v>
      </c>
      <c r="R122" s="125" t="s">
        <v>648</v>
      </c>
      <c r="S122" s="125">
        <v>40</v>
      </c>
    </row>
    <row r="123" spans="11:19" ht="36.75" customHeight="1" x14ac:dyDescent="0.25">
      <c r="K123" s="125" t="s">
        <v>649</v>
      </c>
      <c r="L123" s="125">
        <v>84118</v>
      </c>
      <c r="M123" s="125">
        <v>84490</v>
      </c>
      <c r="N123" s="125" t="s">
        <v>399</v>
      </c>
      <c r="O123" s="125" t="s">
        <v>399</v>
      </c>
      <c r="P123" s="125" t="s">
        <v>407</v>
      </c>
      <c r="Q123" s="125">
        <v>75.790000000000006</v>
      </c>
      <c r="R123" s="125" t="s">
        <v>650</v>
      </c>
      <c r="S123" s="125">
        <v>37</v>
      </c>
    </row>
    <row r="124" spans="11:19" ht="36.75" customHeight="1" x14ac:dyDescent="0.25">
      <c r="K124" s="125" t="s">
        <v>651</v>
      </c>
      <c r="L124" s="125">
        <v>84119</v>
      </c>
      <c r="M124" s="125">
        <v>84450</v>
      </c>
      <c r="N124" s="125" t="s">
        <v>369</v>
      </c>
      <c r="O124" s="125" t="s">
        <v>517</v>
      </c>
      <c r="P124" s="125" t="s">
        <v>370</v>
      </c>
      <c r="Q124" s="125">
        <v>6.25</v>
      </c>
      <c r="R124" s="125" t="s">
        <v>652</v>
      </c>
      <c r="S124" s="125">
        <v>775</v>
      </c>
    </row>
    <row r="125" spans="11:19" ht="36.75" customHeight="1" x14ac:dyDescent="0.25">
      <c r="K125" s="125" t="s">
        <v>653</v>
      </c>
      <c r="L125" s="125">
        <v>84120</v>
      </c>
      <c r="M125" s="125">
        <v>84390</v>
      </c>
      <c r="N125" s="125" t="s">
        <v>390</v>
      </c>
      <c r="O125" s="125" t="s">
        <v>415</v>
      </c>
      <c r="P125" s="125" t="s">
        <v>416</v>
      </c>
      <c r="Q125" s="125">
        <v>16.66</v>
      </c>
      <c r="R125" s="125" t="s">
        <v>654</v>
      </c>
      <c r="S125" s="125">
        <v>7.3</v>
      </c>
    </row>
    <row r="126" spans="11:19" ht="36.75" customHeight="1" x14ac:dyDescent="0.25">
      <c r="K126" s="125" t="s">
        <v>655</v>
      </c>
      <c r="L126" s="125">
        <v>84106</v>
      </c>
      <c r="M126" s="125">
        <v>84290</v>
      </c>
      <c r="N126" s="125" t="s">
        <v>390</v>
      </c>
      <c r="O126" s="125" t="s">
        <v>437</v>
      </c>
      <c r="P126" s="125" t="s">
        <v>463</v>
      </c>
      <c r="Q126" s="125">
        <v>19.82</v>
      </c>
      <c r="R126" s="125" t="s">
        <v>656</v>
      </c>
      <c r="S126" s="125">
        <v>126</v>
      </c>
    </row>
    <row r="127" spans="11:19" ht="36.75" customHeight="1" x14ac:dyDescent="0.25">
      <c r="K127" s="125" t="s">
        <v>657</v>
      </c>
      <c r="L127" s="125">
        <v>84121</v>
      </c>
      <c r="M127" s="125">
        <v>84240</v>
      </c>
      <c r="N127" s="125" t="s">
        <v>399</v>
      </c>
      <c r="O127" s="125" t="s">
        <v>400</v>
      </c>
      <c r="P127" s="125" t="s">
        <v>401</v>
      </c>
      <c r="Q127" s="125">
        <v>4.5999999999999996</v>
      </c>
      <c r="R127" s="125" t="s">
        <v>658</v>
      </c>
      <c r="S127" s="125">
        <v>52</v>
      </c>
    </row>
    <row r="128" spans="11:19" ht="36.75" customHeight="1" x14ac:dyDescent="0.25">
      <c r="K128" s="125" t="s">
        <v>659</v>
      </c>
      <c r="L128" s="125">
        <v>84122</v>
      </c>
      <c r="M128" s="125">
        <v>84260</v>
      </c>
      <c r="N128" s="125" t="s">
        <v>390</v>
      </c>
      <c r="O128" s="125" t="s">
        <v>391</v>
      </c>
      <c r="P128" s="125" t="s">
        <v>412</v>
      </c>
      <c r="Q128" s="125">
        <v>37.49</v>
      </c>
      <c r="R128" s="125" t="s">
        <v>660</v>
      </c>
      <c r="S128" s="125">
        <v>162</v>
      </c>
    </row>
    <row r="129" spans="11:19" ht="36.75" customHeight="1" x14ac:dyDescent="0.25">
      <c r="K129" s="125" t="s">
        <v>661</v>
      </c>
      <c r="L129" s="125">
        <v>84123</v>
      </c>
      <c r="M129" s="125">
        <v>84390</v>
      </c>
      <c r="N129" s="125" t="s">
        <v>390</v>
      </c>
      <c r="O129" s="125" t="s">
        <v>415</v>
      </c>
      <c r="P129" s="125" t="s">
        <v>416</v>
      </c>
      <c r="Q129" s="125">
        <v>111.15</v>
      </c>
      <c r="R129" s="125" t="s">
        <v>662</v>
      </c>
      <c r="S129" s="125">
        <v>12</v>
      </c>
    </row>
    <row r="130" spans="11:19" ht="36.75" customHeight="1" x14ac:dyDescent="0.25">
      <c r="K130" s="125" t="s">
        <v>663</v>
      </c>
      <c r="L130" s="125">
        <v>84124</v>
      </c>
      <c r="M130" s="125">
        <v>84800</v>
      </c>
      <c r="N130" s="125" t="s">
        <v>369</v>
      </c>
      <c r="O130" s="125" t="s">
        <v>477</v>
      </c>
      <c r="P130" s="125" t="s">
        <v>478</v>
      </c>
      <c r="Q130" s="125">
        <v>20.81</v>
      </c>
      <c r="R130" s="125" t="s">
        <v>664</v>
      </c>
      <c r="S130" s="125">
        <v>46</v>
      </c>
    </row>
    <row r="131" spans="11:19" ht="36.75" customHeight="1" x14ac:dyDescent="0.25">
      <c r="K131" s="125" t="s">
        <v>665</v>
      </c>
      <c r="L131" s="125">
        <v>84125</v>
      </c>
      <c r="M131" s="125">
        <v>84390</v>
      </c>
      <c r="N131" s="125" t="s">
        <v>390</v>
      </c>
      <c r="O131" s="125" t="s">
        <v>428</v>
      </c>
      <c r="P131" s="125" t="s">
        <v>443</v>
      </c>
      <c r="Q131" s="125">
        <v>8.81</v>
      </c>
      <c r="R131" s="125" t="s">
        <v>666</v>
      </c>
      <c r="S131" s="125">
        <v>7.2</v>
      </c>
    </row>
    <row r="132" spans="11:19" ht="36.75" customHeight="1" x14ac:dyDescent="0.25">
      <c r="K132" s="125" t="s">
        <v>667</v>
      </c>
      <c r="L132" s="125">
        <v>84126</v>
      </c>
      <c r="M132" s="125">
        <v>84110</v>
      </c>
      <c r="N132" s="125" t="s">
        <v>390</v>
      </c>
      <c r="O132" s="125" t="s">
        <v>428</v>
      </c>
      <c r="P132" s="125" t="s">
        <v>443</v>
      </c>
      <c r="Q132" s="125">
        <v>21.04</v>
      </c>
      <c r="R132" s="125" t="s">
        <v>668</v>
      </c>
      <c r="S132" s="125">
        <v>40</v>
      </c>
    </row>
    <row r="133" spans="11:19" ht="36.75" customHeight="1" x14ac:dyDescent="0.25">
      <c r="K133" s="125" t="s">
        <v>669</v>
      </c>
      <c r="L133" s="125">
        <v>84127</v>
      </c>
      <c r="M133" s="125">
        <v>84830</v>
      </c>
      <c r="N133" s="125" t="s">
        <v>390</v>
      </c>
      <c r="O133" s="125" t="s">
        <v>437</v>
      </c>
      <c r="P133" s="125" t="s">
        <v>463</v>
      </c>
      <c r="Q133" s="125">
        <v>19.82</v>
      </c>
      <c r="R133" s="125" t="s">
        <v>670</v>
      </c>
      <c r="S133" s="125">
        <v>135</v>
      </c>
    </row>
    <row r="134" spans="11:19" ht="36.75" customHeight="1" x14ac:dyDescent="0.25">
      <c r="K134" s="125" t="s">
        <v>671</v>
      </c>
      <c r="L134" s="125">
        <v>84128</v>
      </c>
      <c r="M134" s="125">
        <v>84400</v>
      </c>
      <c r="N134" s="125" t="s">
        <v>399</v>
      </c>
      <c r="O134" s="125" t="s">
        <v>399</v>
      </c>
      <c r="P134" s="125" t="s">
        <v>407</v>
      </c>
      <c r="Q134" s="125">
        <v>9.39</v>
      </c>
      <c r="R134" s="125" t="s">
        <v>672</v>
      </c>
      <c r="S134" s="125">
        <v>4.5999999999999996</v>
      </c>
    </row>
    <row r="135" spans="11:19" ht="36.75" customHeight="1" x14ac:dyDescent="0.25">
      <c r="K135" s="125" t="s">
        <v>431</v>
      </c>
      <c r="L135" s="125">
        <v>84129</v>
      </c>
      <c r="M135" s="125">
        <v>84700</v>
      </c>
      <c r="N135" s="125" t="s">
        <v>369</v>
      </c>
      <c r="O135" s="125" t="s">
        <v>431</v>
      </c>
      <c r="P135" s="125" t="s">
        <v>392</v>
      </c>
      <c r="Q135" s="125">
        <v>33.4</v>
      </c>
      <c r="R135" s="125" t="s">
        <v>673</v>
      </c>
      <c r="S135" s="125">
        <v>559</v>
      </c>
    </row>
    <row r="136" spans="11:19" ht="36.75" customHeight="1" x14ac:dyDescent="0.25">
      <c r="K136" s="125" t="s">
        <v>674</v>
      </c>
      <c r="L136" s="125">
        <v>84130</v>
      </c>
      <c r="M136" s="125">
        <v>84190</v>
      </c>
      <c r="N136" s="125" t="s">
        <v>390</v>
      </c>
      <c r="O136" s="125" t="s">
        <v>428</v>
      </c>
      <c r="P136" s="125" t="s">
        <v>412</v>
      </c>
      <c r="Q136" s="125">
        <v>6.75</v>
      </c>
      <c r="R136" s="125" t="s">
        <v>675</v>
      </c>
      <c r="S136" s="125">
        <v>18</v>
      </c>
    </row>
    <row r="137" spans="11:19" ht="36.75" customHeight="1" x14ac:dyDescent="0.25">
      <c r="K137" s="125" t="s">
        <v>676</v>
      </c>
      <c r="L137" s="125">
        <v>84131</v>
      </c>
      <c r="M137" s="125">
        <v>84300</v>
      </c>
      <c r="N137" s="125" t="s">
        <v>399</v>
      </c>
      <c r="O137" s="125" t="s">
        <v>452</v>
      </c>
      <c r="P137" s="125" t="s">
        <v>423</v>
      </c>
      <c r="Q137" s="125">
        <v>6.86</v>
      </c>
      <c r="R137" s="125" t="s">
        <v>677</v>
      </c>
      <c r="S137" s="125">
        <v>278</v>
      </c>
    </row>
    <row r="138" spans="11:19" ht="36.75" customHeight="1" x14ac:dyDescent="0.25">
      <c r="K138" s="125" t="s">
        <v>678</v>
      </c>
      <c r="L138" s="125">
        <v>84134</v>
      </c>
      <c r="M138" s="125">
        <v>84850</v>
      </c>
      <c r="N138" s="125" t="s">
        <v>390</v>
      </c>
      <c r="O138" s="125" t="s">
        <v>428</v>
      </c>
      <c r="P138" s="125" t="s">
        <v>463</v>
      </c>
      <c r="Q138" s="125">
        <v>17.649999999999999</v>
      </c>
      <c r="R138" s="125" t="s">
        <v>679</v>
      </c>
      <c r="S138" s="125">
        <v>41</v>
      </c>
    </row>
    <row r="139" spans="11:19" ht="36.75" customHeight="1" x14ac:dyDescent="0.25">
      <c r="K139" s="125" t="s">
        <v>680</v>
      </c>
      <c r="L139" s="125">
        <v>84135</v>
      </c>
      <c r="M139" s="125">
        <v>84100</v>
      </c>
      <c r="N139" s="125" t="s">
        <v>390</v>
      </c>
      <c r="O139" s="125" t="s">
        <v>437</v>
      </c>
      <c r="P139" s="125" t="s">
        <v>463</v>
      </c>
      <c r="Q139" s="125">
        <v>18.48</v>
      </c>
      <c r="R139" s="125" t="s">
        <v>681</v>
      </c>
      <c r="S139" s="125">
        <v>89</v>
      </c>
    </row>
    <row r="140" spans="11:19" ht="36.75" customHeight="1" x14ac:dyDescent="0.25">
      <c r="K140" s="125" t="s">
        <v>682</v>
      </c>
      <c r="L140" s="125">
        <v>84136</v>
      </c>
      <c r="M140" s="125">
        <v>84190</v>
      </c>
      <c r="N140" s="125" t="s">
        <v>390</v>
      </c>
      <c r="O140" s="125" t="s">
        <v>428</v>
      </c>
      <c r="P140" s="125" t="s">
        <v>412</v>
      </c>
      <c r="Q140" s="125">
        <v>8.9700000000000006</v>
      </c>
      <c r="R140" s="125" t="s">
        <v>683</v>
      </c>
      <c r="S140" s="125">
        <v>146</v>
      </c>
    </row>
    <row r="141" spans="11:19" ht="36.75" customHeight="1" x14ac:dyDescent="0.25">
      <c r="K141" s="125" t="s">
        <v>428</v>
      </c>
      <c r="L141" s="125">
        <v>84137</v>
      </c>
      <c r="M141" s="125">
        <v>84110</v>
      </c>
      <c r="N141" s="125" t="s">
        <v>390</v>
      </c>
      <c r="O141" s="125" t="s">
        <v>428</v>
      </c>
      <c r="P141" s="125" t="s">
        <v>443</v>
      </c>
      <c r="Q141" s="125">
        <v>26.99</v>
      </c>
      <c r="R141" s="125" t="s">
        <v>684</v>
      </c>
      <c r="S141" s="125">
        <v>222</v>
      </c>
    </row>
    <row r="142" spans="11:19" ht="36.75" customHeight="1" x14ac:dyDescent="0.25">
      <c r="K142" s="125" t="s">
        <v>513</v>
      </c>
      <c r="L142" s="125">
        <v>84138</v>
      </c>
      <c r="M142" s="125">
        <v>84600</v>
      </c>
      <c r="N142" s="125" t="s">
        <v>390</v>
      </c>
      <c r="O142" s="125" t="s">
        <v>513</v>
      </c>
      <c r="P142" s="125" t="s">
        <v>514</v>
      </c>
      <c r="Q142" s="125">
        <v>57.97</v>
      </c>
      <c r="R142" s="125" t="s">
        <v>685</v>
      </c>
      <c r="S142" s="125">
        <v>163</v>
      </c>
    </row>
    <row r="143" spans="11:19" ht="36.75" customHeight="1" x14ac:dyDescent="0.25">
      <c r="K143" s="125" t="s">
        <v>686</v>
      </c>
      <c r="L143" s="125">
        <v>84140</v>
      </c>
      <c r="M143" s="125">
        <v>84160</v>
      </c>
      <c r="N143" s="125" t="s">
        <v>399</v>
      </c>
      <c r="O143" s="125" t="s">
        <v>452</v>
      </c>
      <c r="P143" s="125" t="s">
        <v>423</v>
      </c>
      <c r="Q143" s="125">
        <v>15.55</v>
      </c>
      <c r="R143" s="125" t="s">
        <v>687</v>
      </c>
      <c r="S143" s="125">
        <v>37</v>
      </c>
    </row>
    <row r="144" spans="11:19" ht="36.75" customHeight="1" x14ac:dyDescent="0.25">
      <c r="K144" s="125" t="s">
        <v>688</v>
      </c>
      <c r="L144" s="125">
        <v>84141</v>
      </c>
      <c r="M144" s="125">
        <v>84270</v>
      </c>
      <c r="N144" s="125" t="s">
        <v>369</v>
      </c>
      <c r="O144" s="125" t="s">
        <v>517</v>
      </c>
      <c r="P144" s="125" t="s">
        <v>370</v>
      </c>
      <c r="Q144" s="125">
        <v>11.18</v>
      </c>
      <c r="R144" s="125" t="s">
        <v>689</v>
      </c>
      <c r="S144" s="138">
        <v>1007</v>
      </c>
    </row>
    <row r="145" spans="11:19" ht="36.75" customHeight="1" x14ac:dyDescent="0.25">
      <c r="K145" s="125" t="s">
        <v>690</v>
      </c>
      <c r="L145" s="125">
        <v>84142</v>
      </c>
      <c r="M145" s="125">
        <v>84740</v>
      </c>
      <c r="N145" s="125" t="s">
        <v>369</v>
      </c>
      <c r="O145" s="125" t="s">
        <v>517</v>
      </c>
      <c r="P145" s="125" t="s">
        <v>370</v>
      </c>
      <c r="Q145" s="125">
        <v>16.39</v>
      </c>
      <c r="R145" s="125" t="s">
        <v>691</v>
      </c>
      <c r="S145" s="125">
        <v>181</v>
      </c>
    </row>
    <row r="146" spans="11:19" ht="36.75" customHeight="1" x14ac:dyDescent="0.25">
      <c r="K146" s="125" t="s">
        <v>692</v>
      </c>
      <c r="L146" s="125">
        <v>84143</v>
      </c>
      <c r="M146" s="125">
        <v>84210</v>
      </c>
      <c r="N146" s="125" t="s">
        <v>390</v>
      </c>
      <c r="O146" s="125" t="s">
        <v>415</v>
      </c>
      <c r="P146" s="125" t="s">
        <v>412</v>
      </c>
      <c r="Q146" s="125">
        <v>35.01</v>
      </c>
      <c r="R146" s="125" t="s">
        <v>693</v>
      </c>
      <c r="S146" s="125">
        <v>29</v>
      </c>
    </row>
    <row r="147" spans="11:19" ht="36.75" customHeight="1" x14ac:dyDescent="0.25">
      <c r="K147" s="125" t="s">
        <v>694</v>
      </c>
      <c r="L147" s="125">
        <v>84144</v>
      </c>
      <c r="M147" s="125">
        <v>84750</v>
      </c>
      <c r="N147" s="125" t="s">
        <v>399</v>
      </c>
      <c r="O147" s="125" t="s">
        <v>399</v>
      </c>
      <c r="P147" s="125" t="s">
        <v>407</v>
      </c>
      <c r="Q147" s="125">
        <v>34.590000000000003</v>
      </c>
      <c r="R147" s="125" t="s">
        <v>695</v>
      </c>
      <c r="S147" s="125">
        <v>18</v>
      </c>
    </row>
    <row r="148" spans="11:19" ht="36.75" customHeight="1" x14ac:dyDescent="0.25">
      <c r="K148" s="125" t="s">
        <v>696</v>
      </c>
      <c r="L148" s="125">
        <v>84145</v>
      </c>
      <c r="M148" s="125">
        <v>84400</v>
      </c>
      <c r="N148" s="125" t="s">
        <v>399</v>
      </c>
      <c r="O148" s="125" t="s">
        <v>399</v>
      </c>
      <c r="P148" s="125" t="s">
        <v>407</v>
      </c>
      <c r="Q148" s="125">
        <v>30.05</v>
      </c>
      <c r="R148" s="125" t="s">
        <v>697</v>
      </c>
      <c r="S148" s="125">
        <v>26</v>
      </c>
    </row>
    <row r="149" spans="11:19" ht="36.75" customHeight="1" x14ac:dyDescent="0.25">
      <c r="K149" s="125" t="s">
        <v>698</v>
      </c>
      <c r="L149" s="125">
        <v>84146</v>
      </c>
      <c r="M149" s="125">
        <v>84110</v>
      </c>
      <c r="N149" s="125" t="s">
        <v>390</v>
      </c>
      <c r="O149" s="125" t="s">
        <v>428</v>
      </c>
      <c r="P149" s="125" t="s">
        <v>443</v>
      </c>
      <c r="Q149" s="125">
        <v>11.38</v>
      </c>
      <c r="R149" s="125" t="s">
        <v>699</v>
      </c>
      <c r="S149" s="125">
        <v>44</v>
      </c>
    </row>
    <row r="150" spans="11:19" ht="36.75" customHeight="1" x14ac:dyDescent="0.25">
      <c r="K150" s="125" t="s">
        <v>700</v>
      </c>
      <c r="L150" s="125">
        <v>84147</v>
      </c>
      <c r="M150" s="125">
        <v>84530</v>
      </c>
      <c r="N150" s="125" t="s">
        <v>399</v>
      </c>
      <c r="O150" s="125" t="s">
        <v>400</v>
      </c>
      <c r="P150" s="125" t="s">
        <v>401</v>
      </c>
      <c r="Q150" s="125">
        <v>18.25</v>
      </c>
      <c r="R150" s="125" t="s">
        <v>701</v>
      </c>
      <c r="S150" s="125">
        <v>191</v>
      </c>
    </row>
    <row r="151" spans="11:19" ht="36.75" customHeight="1" x14ac:dyDescent="0.25">
      <c r="K151" s="125" t="s">
        <v>702</v>
      </c>
      <c r="L151" s="125">
        <v>84148</v>
      </c>
      <c r="M151" s="125">
        <v>84570</v>
      </c>
      <c r="N151" s="125" t="s">
        <v>390</v>
      </c>
      <c r="O151" s="125" t="s">
        <v>415</v>
      </c>
      <c r="P151" s="125" t="s">
        <v>416</v>
      </c>
      <c r="Q151" s="125">
        <v>27.08</v>
      </c>
      <c r="R151" s="125" t="s">
        <v>703</v>
      </c>
      <c r="S151" s="125">
        <v>48</v>
      </c>
    </row>
    <row r="152" spans="11:19" ht="36.75" customHeight="1" x14ac:dyDescent="0.25">
      <c r="K152" s="125" t="s">
        <v>704</v>
      </c>
      <c r="L152" s="125">
        <v>84149</v>
      </c>
      <c r="M152" s="125">
        <v>84150</v>
      </c>
      <c r="N152" s="125" t="s">
        <v>390</v>
      </c>
      <c r="O152" s="125" t="s">
        <v>428</v>
      </c>
      <c r="P152" s="125" t="s">
        <v>463</v>
      </c>
      <c r="Q152" s="125">
        <v>14.79</v>
      </c>
      <c r="R152" s="125" t="s">
        <v>705</v>
      </c>
      <c r="S152" s="125">
        <v>113</v>
      </c>
    </row>
    <row r="153" spans="11:19" ht="36.75" customHeight="1" x14ac:dyDescent="0.25">
      <c r="K153" s="125" t="s">
        <v>706</v>
      </c>
      <c r="L153" s="125">
        <v>84150</v>
      </c>
      <c r="M153" s="125">
        <v>84820</v>
      </c>
      <c r="N153" s="125" t="s">
        <v>390</v>
      </c>
      <c r="O153" s="125" t="s">
        <v>513</v>
      </c>
      <c r="P153" s="125" t="s">
        <v>514</v>
      </c>
      <c r="Q153" s="125">
        <v>41.07</v>
      </c>
      <c r="R153" s="125" t="s">
        <v>707</v>
      </c>
      <c r="S153" s="125">
        <v>48</v>
      </c>
    </row>
    <row r="154" spans="11:19" ht="36.75" customHeight="1" x14ac:dyDescent="0.25">
      <c r="K154" s="125" t="s">
        <v>708</v>
      </c>
      <c r="L154" s="125">
        <v>84151</v>
      </c>
      <c r="M154" s="125">
        <v>84240</v>
      </c>
      <c r="N154" s="125" t="s">
        <v>399</v>
      </c>
      <c r="O154" s="125" t="s">
        <v>400</v>
      </c>
      <c r="P154" s="125" t="s">
        <v>401</v>
      </c>
      <c r="Q154" s="125">
        <v>16.149999999999999</v>
      </c>
      <c r="R154" s="125" t="s">
        <v>709</v>
      </c>
      <c r="S154" s="125">
        <v>10</v>
      </c>
    </row>
  </sheetData>
  <sheetProtection algorithmName="SHA-512" hashValue="wPEJayH6f6GLYxn89HoBLwlTk59Sd9HaLOrRXWBKVidJKJpbG9uIF1gbhsF3ekjw6vqW/Mew95BIxA+9aD7khA==" saltValue="yYX23ePAgdAtrDAsuip02g==" spinCount="100000" sheet="1" scenarios="1" formatCells="0" formatColumns="0" formatRows="0" insertColumns="0" insertRows="0" selectLockedCells="1"/>
  <mergeCells count="31">
    <mergeCell ref="B24:D24"/>
    <mergeCell ref="F24:H24"/>
    <mergeCell ref="B25:D25"/>
    <mergeCell ref="F25:H25"/>
    <mergeCell ref="B26:H26"/>
    <mergeCell ref="A52:H52"/>
    <mergeCell ref="B20:H20"/>
    <mergeCell ref="B21:D21"/>
    <mergeCell ref="F21:H21"/>
    <mergeCell ref="B22:D22"/>
    <mergeCell ref="F22:H22"/>
    <mergeCell ref="B23:H23"/>
    <mergeCell ref="B15:H15"/>
    <mergeCell ref="B16:H16"/>
    <mergeCell ref="B17:H17"/>
    <mergeCell ref="B18:D18"/>
    <mergeCell ref="F18:H18"/>
    <mergeCell ref="B19:D19"/>
    <mergeCell ref="F19:H19"/>
    <mergeCell ref="B8:H8"/>
    <mergeCell ref="B9:H9"/>
    <mergeCell ref="B11:H11"/>
    <mergeCell ref="B12:H12"/>
    <mergeCell ref="B13:H13"/>
    <mergeCell ref="B14:H14"/>
    <mergeCell ref="A1:H1"/>
    <mergeCell ref="B2:H2"/>
    <mergeCell ref="B3:H3"/>
    <mergeCell ref="B5:H5"/>
    <mergeCell ref="C6:H6"/>
    <mergeCell ref="B7:H7"/>
  </mergeCells>
  <dataValidations count="17">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errorStyle="information" allowBlank="1" showInputMessage="1" showErrorMessage="1" error="Vous ne pouvez saisir que des nombres entiers. " sqref="H29:H43"/>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list" showInputMessage="1" showErrorMessage="1" prompt="Merci de choisir dans la liste le thème de l'appel à initiatives 2021 auquel peut être rattachée l'action que vous proposez._x000a_Pour voir les possibilités ? Cliquez sur la flèche en bas à droite de la cellule" sqref="B7:H7">
      <formula1>INDIRECT(B6)</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decimal" allowBlank="1" showInputMessage="1" showErrorMessage="1" sqref="B55:E59 B63:E69">
      <formula1>-1.11111111111111E+22</formula1>
      <formula2>1.11111111111111E+25</formula2>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2021</oddHeader>
    <oddFooter>&amp;RPages :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B1" zoomScaleNormal="100" workbookViewId="0">
      <selection activeCell="B5" sqref="B5:H5"/>
    </sheetView>
  </sheetViews>
  <sheetFormatPr baseColWidth="10" defaultColWidth="11.44140625" defaultRowHeight="36.75" customHeight="1" x14ac:dyDescent="0.25"/>
  <cols>
    <col min="1" max="1" width="34.6640625" style="67" customWidth="1"/>
    <col min="2" max="2" width="15" style="57" bestFit="1" customWidth="1"/>
    <col min="3" max="6" width="19" style="57" customWidth="1"/>
    <col min="7" max="8" width="19" style="55" customWidth="1"/>
    <col min="9" max="9" width="11.44140625" style="120"/>
    <col min="10" max="10" width="11.44140625" style="85"/>
    <col min="11" max="11" width="27.6640625" style="125" bestFit="1" customWidth="1"/>
    <col min="12" max="13" width="7.6640625" style="125" bestFit="1" customWidth="1"/>
    <col min="14" max="23" width="10.109375" style="125" customWidth="1"/>
    <col min="24" max="24" width="13.44140625" style="125" customWidth="1"/>
    <col min="25" max="25" width="102.5546875" style="125" bestFit="1" customWidth="1"/>
    <col min="26" max="27" width="11.44140625" style="125"/>
    <col min="28" max="28" width="11.44140625" style="126"/>
    <col min="29" max="32" width="26.44140625" style="126" customWidth="1"/>
    <col min="33" max="38" width="9.5546875" style="126" customWidth="1"/>
    <col min="39" max="56" width="11.44140625" style="126"/>
    <col min="57" max="58" width="11.44140625" style="86"/>
    <col min="59" max="78" width="11.44140625" style="85"/>
    <col min="79" max="80" width="11.44140625" style="87"/>
    <col min="81" max="16384" width="11.44140625" style="55"/>
  </cols>
  <sheetData>
    <row r="1" spans="1:46" ht="16.2" thickTop="1" x14ac:dyDescent="0.25">
      <c r="A1" s="252" t="str">
        <f ca="1">MID(CELL("filename",A1),FIND("]",CELL("filename",A1))+1,32)</f>
        <v>Projet 3</v>
      </c>
      <c r="B1" s="253"/>
      <c r="C1" s="253"/>
      <c r="D1" s="253"/>
      <c r="E1" s="253"/>
      <c r="F1" s="253"/>
      <c r="G1" s="253"/>
      <c r="H1" s="254"/>
      <c r="K1" s="125" t="s">
        <v>357</v>
      </c>
      <c r="L1" s="125" t="s">
        <v>358</v>
      </c>
      <c r="M1" s="125" t="s">
        <v>18</v>
      </c>
      <c r="N1" s="125" t="s">
        <v>359</v>
      </c>
      <c r="O1" s="125" t="s">
        <v>360</v>
      </c>
      <c r="P1" s="125" t="s">
        <v>361</v>
      </c>
      <c r="Q1" s="125" t="s">
        <v>362</v>
      </c>
      <c r="R1" s="125" t="s">
        <v>363</v>
      </c>
      <c r="S1" s="125" t="s">
        <v>364</v>
      </c>
      <c r="U1" s="125" t="s">
        <v>349</v>
      </c>
      <c r="V1" s="125" t="s">
        <v>365</v>
      </c>
      <c r="X1" s="125" t="s">
        <v>354</v>
      </c>
      <c r="Y1" s="125" t="s">
        <v>366</v>
      </c>
      <c r="AB1" s="126" t="s">
        <v>4</v>
      </c>
      <c r="AC1" s="126" t="s">
        <v>153</v>
      </c>
      <c r="AD1" s="126" t="s">
        <v>238</v>
      </c>
      <c r="AE1" s="126" t="s">
        <v>160</v>
      </c>
      <c r="AF1" s="126" t="s">
        <v>161</v>
      </c>
      <c r="AI1" s="127" t="s">
        <v>338</v>
      </c>
      <c r="AJ1" s="127" t="s">
        <v>339</v>
      </c>
      <c r="AK1" s="127" t="s">
        <v>340</v>
      </c>
      <c r="AL1" s="127" t="s">
        <v>341</v>
      </c>
      <c r="AM1" s="127" t="s">
        <v>342</v>
      </c>
      <c r="AO1" s="126" t="s">
        <v>326</v>
      </c>
      <c r="AP1" s="126" t="s">
        <v>327</v>
      </c>
      <c r="AQ1" s="126" t="s">
        <v>328</v>
      </c>
      <c r="AR1" s="126" t="s">
        <v>329</v>
      </c>
      <c r="AS1" s="126" t="s">
        <v>330</v>
      </c>
      <c r="AT1" s="126" t="s">
        <v>331</v>
      </c>
    </row>
    <row r="2" spans="1:46" ht="36.75" customHeight="1" x14ac:dyDescent="0.25">
      <c r="A2" s="52" t="s">
        <v>191</v>
      </c>
      <c r="B2" s="174" t="str">
        <f>IF(GENERALITES!D2="","",GENERALITES!D2)</f>
        <v/>
      </c>
      <c r="C2" s="174"/>
      <c r="D2" s="174"/>
      <c r="E2" s="174"/>
      <c r="F2" s="174"/>
      <c r="G2" s="174"/>
      <c r="H2" s="255"/>
      <c r="K2" s="125" t="s">
        <v>367</v>
      </c>
      <c r="L2" s="128">
        <v>84007</v>
      </c>
      <c r="M2" s="128" t="s">
        <v>368</v>
      </c>
      <c r="N2" s="128" t="s">
        <v>369</v>
      </c>
      <c r="O2" s="125" t="s">
        <v>367</v>
      </c>
      <c r="P2" s="128" t="s">
        <v>370</v>
      </c>
      <c r="Q2" s="128">
        <v>64.91</v>
      </c>
      <c r="R2" s="128" t="s">
        <v>371</v>
      </c>
      <c r="S2" s="129">
        <v>1416</v>
      </c>
      <c r="U2" s="125" t="s">
        <v>372</v>
      </c>
      <c r="V2" s="125" t="s">
        <v>373</v>
      </c>
      <c r="W2" s="125">
        <v>1</v>
      </c>
      <c r="X2" s="125" t="s">
        <v>374</v>
      </c>
      <c r="Y2" s="125" t="s">
        <v>375</v>
      </c>
      <c r="Z2" s="125" t="s">
        <v>376</v>
      </c>
      <c r="AB2" s="126" t="s">
        <v>188</v>
      </c>
      <c r="AC2" s="126" t="s">
        <v>146</v>
      </c>
      <c r="AD2" s="126" t="s">
        <v>245</v>
      </c>
      <c r="AE2" s="126" t="s">
        <v>154</v>
      </c>
      <c r="AF2" s="126" t="s">
        <v>155</v>
      </c>
      <c r="AI2" s="126" t="s">
        <v>146</v>
      </c>
      <c r="AJ2" s="126" t="s">
        <v>343</v>
      </c>
      <c r="AK2" s="126" t="s">
        <v>155</v>
      </c>
      <c r="AL2" s="126" t="s">
        <v>245</v>
      </c>
      <c r="AM2" s="126" t="s">
        <v>239</v>
      </c>
      <c r="AO2" s="130" t="s">
        <v>332</v>
      </c>
      <c r="AP2" s="130" t="s">
        <v>333</v>
      </c>
      <c r="AQ2" s="130" t="s">
        <v>334</v>
      </c>
      <c r="AR2" s="130" t="s">
        <v>335</v>
      </c>
      <c r="AS2" s="130" t="s">
        <v>336</v>
      </c>
      <c r="AT2" s="130" t="s">
        <v>337</v>
      </c>
    </row>
    <row r="3" spans="1:46" ht="36.75" customHeight="1" thickBot="1" x14ac:dyDescent="0.3">
      <c r="A3" s="53" t="s">
        <v>189</v>
      </c>
      <c r="B3" s="256"/>
      <c r="C3" s="256"/>
      <c r="D3" s="256"/>
      <c r="E3" s="256"/>
      <c r="F3" s="256"/>
      <c r="G3" s="256"/>
      <c r="H3" s="257"/>
      <c r="K3" s="125" t="s">
        <v>377</v>
      </c>
      <c r="L3" s="128">
        <v>84007</v>
      </c>
      <c r="M3" s="128" t="s">
        <v>368</v>
      </c>
      <c r="N3" s="128" t="s">
        <v>369</v>
      </c>
      <c r="O3" s="125" t="s">
        <v>377</v>
      </c>
      <c r="P3" s="128" t="s">
        <v>370</v>
      </c>
      <c r="Q3" s="128">
        <v>64.91</v>
      </c>
      <c r="R3" s="128" t="s">
        <v>371</v>
      </c>
      <c r="S3" s="129">
        <v>1416</v>
      </c>
      <c r="U3" s="125" t="s">
        <v>378</v>
      </c>
      <c r="V3" s="125" t="s">
        <v>379</v>
      </c>
      <c r="W3" s="125">
        <v>2</v>
      </c>
      <c r="X3" s="125" t="s">
        <v>380</v>
      </c>
      <c r="Y3" s="125" t="s">
        <v>381</v>
      </c>
      <c r="Z3" s="125" t="s">
        <v>382</v>
      </c>
      <c r="AC3" s="126" t="s">
        <v>147</v>
      </c>
      <c r="AD3" s="126" t="s">
        <v>246</v>
      </c>
      <c r="AF3" s="126" t="s">
        <v>156</v>
      </c>
      <c r="AI3" s="126" t="s">
        <v>147</v>
      </c>
      <c r="AK3" s="126" t="s">
        <v>156</v>
      </c>
      <c r="AL3" s="126" t="s">
        <v>246</v>
      </c>
      <c r="AM3" s="126" t="s">
        <v>240</v>
      </c>
      <c r="AO3" s="131" t="s">
        <v>285</v>
      </c>
      <c r="AP3" s="131" t="s">
        <v>295</v>
      </c>
      <c r="AQ3" s="131" t="s">
        <v>300</v>
      </c>
      <c r="AR3" s="131" t="s">
        <v>305</v>
      </c>
      <c r="AS3" s="131" t="s">
        <v>312</v>
      </c>
      <c r="AT3" s="131" t="s">
        <v>315</v>
      </c>
    </row>
    <row r="4" spans="1:46" ht="12.6" customHeight="1" thickTop="1" thickBot="1" x14ac:dyDescent="0.3">
      <c r="A4" s="66"/>
      <c r="B4" s="54"/>
      <c r="C4" s="54"/>
      <c r="D4" s="54"/>
      <c r="E4" s="54"/>
      <c r="F4" s="54"/>
      <c r="K4" s="125" t="s">
        <v>383</v>
      </c>
      <c r="L4" s="128">
        <v>84007</v>
      </c>
      <c r="M4" s="128" t="s">
        <v>368</v>
      </c>
      <c r="N4" s="128" t="s">
        <v>369</v>
      </c>
      <c r="O4" s="125" t="s">
        <v>383</v>
      </c>
      <c r="P4" s="128" t="s">
        <v>370</v>
      </c>
      <c r="Q4" s="128">
        <v>64.91</v>
      </c>
      <c r="R4" s="128" t="s">
        <v>371</v>
      </c>
      <c r="S4" s="129">
        <v>1416</v>
      </c>
      <c r="U4" s="125" t="s">
        <v>384</v>
      </c>
      <c r="V4" s="125" t="s">
        <v>385</v>
      </c>
      <c r="W4" s="125">
        <v>3</v>
      </c>
      <c r="X4" s="125" t="s">
        <v>386</v>
      </c>
      <c r="Y4" s="125" t="s">
        <v>387</v>
      </c>
      <c r="Z4" s="125" t="s">
        <v>388</v>
      </c>
      <c r="AC4" s="126" t="s">
        <v>148</v>
      </c>
      <c r="AD4" s="126" t="s">
        <v>247</v>
      </c>
      <c r="AF4" s="126" t="s">
        <v>157</v>
      </c>
      <c r="AI4" s="126" t="s">
        <v>148</v>
      </c>
      <c r="AK4" s="126" t="s">
        <v>344</v>
      </c>
      <c r="AL4" s="126" t="s">
        <v>247</v>
      </c>
      <c r="AM4" s="126" t="s">
        <v>241</v>
      </c>
      <c r="AO4" s="131" t="s">
        <v>291</v>
      </c>
      <c r="AT4" s="131" t="s">
        <v>320</v>
      </c>
    </row>
    <row r="5" spans="1:46" ht="20.25" customHeight="1" thickTop="1" x14ac:dyDescent="0.25">
      <c r="A5" s="101" t="s">
        <v>56</v>
      </c>
      <c r="B5" s="250"/>
      <c r="C5" s="250"/>
      <c r="D5" s="250"/>
      <c r="E5" s="250"/>
      <c r="F5" s="250"/>
      <c r="G5" s="250"/>
      <c r="H5" s="251"/>
      <c r="K5" s="125" t="s">
        <v>389</v>
      </c>
      <c r="L5" s="125">
        <v>84001</v>
      </c>
      <c r="M5" s="125">
        <v>84210</v>
      </c>
      <c r="N5" s="125" t="s">
        <v>390</v>
      </c>
      <c r="O5" s="125" t="s">
        <v>391</v>
      </c>
      <c r="P5" s="125" t="s">
        <v>392</v>
      </c>
      <c r="Q5" s="125">
        <v>6.4</v>
      </c>
      <c r="R5" s="125" t="s">
        <v>393</v>
      </c>
      <c r="S5" s="125">
        <v>441</v>
      </c>
      <c r="U5" s="125" t="s">
        <v>394</v>
      </c>
      <c r="V5" s="125" t="s">
        <v>395</v>
      </c>
      <c r="W5" s="125">
        <v>4</v>
      </c>
      <c r="X5" s="125" t="s">
        <v>396</v>
      </c>
      <c r="Y5" s="125" t="s">
        <v>397</v>
      </c>
      <c r="AC5" s="126" t="s">
        <v>149</v>
      </c>
      <c r="AD5" s="126" t="s">
        <v>248</v>
      </c>
      <c r="AF5" s="126" t="s">
        <v>158</v>
      </c>
      <c r="AI5" s="126" t="s">
        <v>149</v>
      </c>
      <c r="AK5" s="126" t="s">
        <v>345</v>
      </c>
      <c r="AL5" s="126" t="s">
        <v>248</v>
      </c>
      <c r="AM5" s="126" t="s">
        <v>242</v>
      </c>
    </row>
    <row r="6" spans="1:46" ht="26.4" x14ac:dyDescent="0.25">
      <c r="A6" s="52" t="s">
        <v>253</v>
      </c>
      <c r="B6" s="51" t="str">
        <f>IF(C6=AO2,"AXE_1",IF(C6=AP2,"AXE_2",IF(C6=AQ2,"AXE_3",IF(C6=AR2,"AXE_4",IF(C6=AS2,"AXE_5",IF(C6=AT2,"AXE_6",""))))))</f>
        <v/>
      </c>
      <c r="C6" s="262"/>
      <c r="D6" s="263"/>
      <c r="E6" s="263"/>
      <c r="F6" s="263"/>
      <c r="G6" s="263"/>
      <c r="H6" s="264"/>
      <c r="K6" s="125" t="s">
        <v>398</v>
      </c>
      <c r="L6" s="125">
        <v>84002</v>
      </c>
      <c r="M6" s="125">
        <v>84240</v>
      </c>
      <c r="N6" s="125" t="s">
        <v>399</v>
      </c>
      <c r="O6" s="125" t="s">
        <v>400</v>
      </c>
      <c r="P6" s="125" t="s">
        <v>401</v>
      </c>
      <c r="Q6" s="125">
        <v>17.63</v>
      </c>
      <c r="R6" s="125" t="s">
        <v>402</v>
      </c>
      <c r="S6" s="125">
        <v>58</v>
      </c>
      <c r="U6" s="125" t="s">
        <v>403</v>
      </c>
      <c r="V6" s="125" t="s">
        <v>404</v>
      </c>
      <c r="W6" s="125">
        <v>5</v>
      </c>
      <c r="X6" s="125" t="s">
        <v>405</v>
      </c>
      <c r="Y6" s="125" t="s">
        <v>406</v>
      </c>
      <c r="AC6" s="126" t="s">
        <v>150</v>
      </c>
      <c r="AD6" s="126" t="s">
        <v>249</v>
      </c>
      <c r="AI6" s="126" t="s">
        <v>150</v>
      </c>
      <c r="AL6" s="126" t="s">
        <v>249</v>
      </c>
      <c r="AM6" s="126" t="s">
        <v>243</v>
      </c>
    </row>
    <row r="7" spans="1:46" ht="26.4" x14ac:dyDescent="0.25">
      <c r="A7" s="52" t="s">
        <v>279</v>
      </c>
      <c r="B7" s="258"/>
      <c r="C7" s="258"/>
      <c r="D7" s="258"/>
      <c r="E7" s="258"/>
      <c r="F7" s="258"/>
      <c r="G7" s="258"/>
      <c r="H7" s="259"/>
      <c r="K7" s="125" t="s">
        <v>399</v>
      </c>
      <c r="L7" s="125">
        <v>84003</v>
      </c>
      <c r="M7" s="125">
        <v>84400</v>
      </c>
      <c r="N7" s="125" t="s">
        <v>399</v>
      </c>
      <c r="O7" s="125" t="s">
        <v>399</v>
      </c>
      <c r="P7" s="125" t="s">
        <v>407</v>
      </c>
      <c r="Q7" s="125">
        <v>44.57</v>
      </c>
      <c r="R7" s="125" t="s">
        <v>408</v>
      </c>
      <c r="S7" s="125">
        <v>256</v>
      </c>
      <c r="W7" s="125">
        <v>6</v>
      </c>
      <c r="X7" s="125" t="s">
        <v>409</v>
      </c>
      <c r="Y7" s="125" t="s">
        <v>410</v>
      </c>
      <c r="AC7" s="126" t="s">
        <v>151</v>
      </c>
      <c r="AD7" s="126" t="s">
        <v>250</v>
      </c>
      <c r="AI7" s="126" t="s">
        <v>151</v>
      </c>
      <c r="AL7" s="126" t="s">
        <v>250</v>
      </c>
      <c r="AM7" s="126" t="s">
        <v>244</v>
      </c>
    </row>
    <row r="8" spans="1:46" ht="13.2" x14ac:dyDescent="0.25">
      <c r="A8" s="52" t="s">
        <v>254</v>
      </c>
      <c r="B8" s="258"/>
      <c r="C8" s="258"/>
      <c r="D8" s="258"/>
      <c r="E8" s="258"/>
      <c r="F8" s="258"/>
      <c r="G8" s="258"/>
      <c r="H8" s="259"/>
      <c r="K8" s="125" t="s">
        <v>411</v>
      </c>
      <c r="L8" s="125">
        <v>84004</v>
      </c>
      <c r="M8" s="125">
        <v>84810</v>
      </c>
      <c r="N8" s="125" t="s">
        <v>390</v>
      </c>
      <c r="O8" s="125" t="s">
        <v>390</v>
      </c>
      <c r="P8" s="125" t="s">
        <v>412</v>
      </c>
      <c r="Q8" s="125">
        <v>15.7</v>
      </c>
      <c r="R8" s="125" t="s">
        <v>413</v>
      </c>
      <c r="S8" s="125">
        <v>361</v>
      </c>
      <c r="W8" s="125">
        <v>7</v>
      </c>
      <c r="AC8" s="126" t="s">
        <v>152</v>
      </c>
      <c r="AD8" s="126" t="s">
        <v>251</v>
      </c>
      <c r="AI8" s="126" t="s">
        <v>152</v>
      </c>
      <c r="AL8" s="126" t="s">
        <v>251</v>
      </c>
      <c r="AM8" s="126" t="s">
        <v>159</v>
      </c>
    </row>
    <row r="9" spans="1:46" ht="27" thickBot="1" x14ac:dyDescent="0.3">
      <c r="A9" s="53" t="s">
        <v>255</v>
      </c>
      <c r="B9" s="260"/>
      <c r="C9" s="260"/>
      <c r="D9" s="260"/>
      <c r="E9" s="260"/>
      <c r="F9" s="260"/>
      <c r="G9" s="260"/>
      <c r="H9" s="261"/>
      <c r="K9" s="125" t="s">
        <v>414</v>
      </c>
      <c r="L9" s="125">
        <v>84005</v>
      </c>
      <c r="M9" s="125">
        <v>84390</v>
      </c>
      <c r="N9" s="125" t="s">
        <v>390</v>
      </c>
      <c r="O9" s="125" t="s">
        <v>415</v>
      </c>
      <c r="P9" s="125" t="s">
        <v>416</v>
      </c>
      <c r="Q9" s="125">
        <v>28.9</v>
      </c>
      <c r="R9" s="125" t="s">
        <v>417</v>
      </c>
      <c r="S9" s="125">
        <v>7.1</v>
      </c>
      <c r="W9" s="125">
        <v>8</v>
      </c>
      <c r="AD9" s="126" t="s">
        <v>252</v>
      </c>
      <c r="AL9" s="126" t="s">
        <v>252</v>
      </c>
      <c r="AM9" s="132"/>
    </row>
    <row r="10" spans="1:46" ht="12.6" customHeight="1" thickTop="1" thickBot="1" x14ac:dyDescent="0.3">
      <c r="A10" s="66"/>
      <c r="B10" s="54"/>
      <c r="C10" s="54"/>
      <c r="D10" s="54"/>
      <c r="E10" s="54"/>
      <c r="F10" s="54"/>
      <c r="K10" s="125" t="s">
        <v>418</v>
      </c>
      <c r="L10" s="128">
        <v>84006</v>
      </c>
      <c r="M10" s="128">
        <v>84400</v>
      </c>
      <c r="N10" s="128" t="s">
        <v>399</v>
      </c>
      <c r="O10" s="125" t="s">
        <v>399</v>
      </c>
      <c r="P10" s="128" t="s">
        <v>407</v>
      </c>
      <c r="Q10" s="128">
        <v>7.5</v>
      </c>
      <c r="R10" s="128" t="s">
        <v>419</v>
      </c>
      <c r="S10" s="129">
        <v>9.5</v>
      </c>
      <c r="W10" s="125">
        <v>9</v>
      </c>
      <c r="AD10" s="126" t="s">
        <v>239</v>
      </c>
      <c r="AO10" s="131"/>
      <c r="AT10" s="131"/>
    </row>
    <row r="11" spans="1:46" ht="149.25" customHeight="1" thickTop="1" x14ac:dyDescent="0.25">
      <c r="A11" s="95" t="s">
        <v>267</v>
      </c>
      <c r="B11" s="249"/>
      <c r="C11" s="250"/>
      <c r="D11" s="250"/>
      <c r="E11" s="250"/>
      <c r="F11" s="250"/>
      <c r="G11" s="250"/>
      <c r="H11" s="251"/>
      <c r="K11" s="125" t="s">
        <v>420</v>
      </c>
      <c r="L11" s="125">
        <v>84012</v>
      </c>
      <c r="M11" s="125">
        <v>84190</v>
      </c>
      <c r="N11" s="125" t="s">
        <v>390</v>
      </c>
      <c r="O11" s="125" t="s">
        <v>391</v>
      </c>
      <c r="P11" s="125" t="s">
        <v>412</v>
      </c>
      <c r="Q11" s="125">
        <v>18.89</v>
      </c>
      <c r="R11" s="125" t="s">
        <v>421</v>
      </c>
      <c r="S11" s="125">
        <v>128</v>
      </c>
      <c r="W11" s="125">
        <v>10</v>
      </c>
      <c r="AD11" s="126" t="s">
        <v>240</v>
      </c>
    </row>
    <row r="12" spans="1:46" ht="149.25" customHeight="1" x14ac:dyDescent="0.25">
      <c r="A12" s="95" t="s">
        <v>27</v>
      </c>
      <c r="B12" s="269"/>
      <c r="C12" s="258"/>
      <c r="D12" s="258"/>
      <c r="E12" s="258"/>
      <c r="F12" s="258"/>
      <c r="G12" s="258"/>
      <c r="H12" s="259"/>
      <c r="K12" s="125" t="s">
        <v>422</v>
      </c>
      <c r="L12" s="125">
        <v>84013</v>
      </c>
      <c r="M12" s="125">
        <v>84220</v>
      </c>
      <c r="N12" s="125" t="s">
        <v>399</v>
      </c>
      <c r="O12" s="125" t="s">
        <v>399</v>
      </c>
      <c r="P12" s="125" t="s">
        <v>423</v>
      </c>
      <c r="Q12" s="125">
        <v>2.59</v>
      </c>
      <c r="R12" s="125" t="s">
        <v>424</v>
      </c>
      <c r="S12" s="125">
        <v>98</v>
      </c>
      <c r="AD12" s="126" t="s">
        <v>241</v>
      </c>
    </row>
    <row r="13" spans="1:46" ht="93.75" customHeight="1" x14ac:dyDescent="0.25">
      <c r="A13" s="95" t="s">
        <v>190</v>
      </c>
      <c r="B13" s="269"/>
      <c r="C13" s="258"/>
      <c r="D13" s="258"/>
      <c r="E13" s="258"/>
      <c r="F13" s="258"/>
      <c r="G13" s="258"/>
      <c r="H13" s="259"/>
      <c r="K13" s="125" t="s">
        <v>425</v>
      </c>
      <c r="L13" s="125">
        <v>84014</v>
      </c>
      <c r="M13" s="125">
        <v>84120</v>
      </c>
      <c r="N13" s="125" t="s">
        <v>399</v>
      </c>
      <c r="O13" s="125" t="s">
        <v>400</v>
      </c>
      <c r="P13" s="125" t="s">
        <v>401</v>
      </c>
      <c r="Q13" s="125">
        <v>56.07</v>
      </c>
      <c r="R13" s="125" t="s">
        <v>426</v>
      </c>
      <c r="S13" s="125">
        <v>20</v>
      </c>
      <c r="AD13" s="126" t="s">
        <v>242</v>
      </c>
    </row>
    <row r="14" spans="1:46" ht="89.25" customHeight="1" x14ac:dyDescent="0.25">
      <c r="A14" s="95" t="s">
        <v>28</v>
      </c>
      <c r="B14" s="269"/>
      <c r="C14" s="258"/>
      <c r="D14" s="258"/>
      <c r="E14" s="258"/>
      <c r="F14" s="258"/>
      <c r="G14" s="258"/>
      <c r="H14" s="259"/>
      <c r="K14" s="125" t="s">
        <v>427</v>
      </c>
      <c r="L14" s="125">
        <v>84015</v>
      </c>
      <c r="M14" s="125">
        <v>84340</v>
      </c>
      <c r="N14" s="125" t="s">
        <v>390</v>
      </c>
      <c r="O14" s="125" t="s">
        <v>428</v>
      </c>
      <c r="P14" s="125" t="s">
        <v>412</v>
      </c>
      <c r="Q14" s="125">
        <v>28.16</v>
      </c>
      <c r="R14" s="125" t="s">
        <v>429</v>
      </c>
      <c r="S14" s="125">
        <v>9.9</v>
      </c>
      <c r="AD14" s="126" t="s">
        <v>243</v>
      </c>
    </row>
    <row r="15" spans="1:46" ht="69" customHeight="1" x14ac:dyDescent="0.25">
      <c r="A15" s="95" t="s">
        <v>29</v>
      </c>
      <c r="B15" s="269"/>
      <c r="C15" s="258"/>
      <c r="D15" s="258"/>
      <c r="E15" s="258"/>
      <c r="F15" s="258"/>
      <c r="G15" s="258"/>
      <c r="H15" s="259"/>
      <c r="K15" s="125" t="s">
        <v>430</v>
      </c>
      <c r="L15" s="125">
        <v>84016</v>
      </c>
      <c r="M15" s="125">
        <v>84370</v>
      </c>
      <c r="N15" s="125" t="s">
        <v>369</v>
      </c>
      <c r="O15" s="125" t="s">
        <v>431</v>
      </c>
      <c r="P15" s="125" t="s">
        <v>392</v>
      </c>
      <c r="Q15" s="125">
        <v>24.79</v>
      </c>
      <c r="R15" s="125" t="s">
        <v>432</v>
      </c>
      <c r="S15" s="125">
        <v>209</v>
      </c>
      <c r="AD15" s="126" t="s">
        <v>244</v>
      </c>
    </row>
    <row r="16" spans="1:46" ht="90.75" customHeight="1" thickBot="1" x14ac:dyDescent="0.3">
      <c r="A16" s="96" t="s">
        <v>187</v>
      </c>
      <c r="B16" s="268"/>
      <c r="C16" s="260"/>
      <c r="D16" s="260"/>
      <c r="E16" s="260"/>
      <c r="F16" s="260"/>
      <c r="G16" s="260"/>
      <c r="H16" s="261"/>
      <c r="K16" s="125" t="s">
        <v>433</v>
      </c>
      <c r="L16" s="125">
        <v>84017</v>
      </c>
      <c r="M16" s="125">
        <v>84410</v>
      </c>
      <c r="N16" s="125" t="s">
        <v>390</v>
      </c>
      <c r="O16" s="125" t="s">
        <v>415</v>
      </c>
      <c r="P16" s="125" t="s">
        <v>412</v>
      </c>
      <c r="Q16" s="125">
        <v>91.03</v>
      </c>
      <c r="R16" s="125" t="s">
        <v>434</v>
      </c>
      <c r="S16" s="125">
        <v>34</v>
      </c>
      <c r="AD16" s="126" t="s">
        <v>159</v>
      </c>
    </row>
    <row r="17" spans="1:80" s="56" customFormat="1" ht="36.75" customHeight="1" thickTop="1" x14ac:dyDescent="0.15">
      <c r="A17" s="97" t="s">
        <v>263</v>
      </c>
      <c r="B17" s="236"/>
      <c r="C17" s="237"/>
      <c r="D17" s="237"/>
      <c r="E17" s="237"/>
      <c r="F17" s="237"/>
      <c r="G17" s="237"/>
      <c r="H17" s="238"/>
      <c r="I17" s="121"/>
      <c r="J17" s="88"/>
      <c r="K17" s="125" t="s">
        <v>435</v>
      </c>
      <c r="L17" s="125">
        <v>84018</v>
      </c>
      <c r="M17" s="125">
        <v>84570</v>
      </c>
      <c r="N17" s="125" t="s">
        <v>390</v>
      </c>
      <c r="O17" s="125" t="s">
        <v>415</v>
      </c>
      <c r="P17" s="125" t="s">
        <v>416</v>
      </c>
      <c r="Q17" s="125">
        <v>20.8</v>
      </c>
      <c r="R17" s="125" t="s">
        <v>436</v>
      </c>
      <c r="S17" s="125">
        <v>25</v>
      </c>
      <c r="T17" s="125"/>
      <c r="U17" s="125"/>
      <c r="V17" s="125"/>
      <c r="W17" s="125"/>
      <c r="X17" s="125"/>
      <c r="Y17" s="125"/>
      <c r="Z17" s="125"/>
      <c r="AA17" s="125"/>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86"/>
      <c r="BF17" s="86"/>
      <c r="BG17" s="88"/>
      <c r="BH17" s="88"/>
      <c r="BI17" s="88"/>
      <c r="BJ17" s="88"/>
      <c r="BK17" s="88"/>
      <c r="BL17" s="88"/>
      <c r="BM17" s="88"/>
      <c r="BN17" s="88"/>
      <c r="BO17" s="88"/>
      <c r="BP17" s="88"/>
      <c r="BQ17" s="88"/>
      <c r="BR17" s="88"/>
      <c r="BS17" s="88"/>
      <c r="BT17" s="88"/>
      <c r="BU17" s="88"/>
      <c r="BV17" s="88"/>
      <c r="BW17" s="88"/>
      <c r="BX17" s="88"/>
      <c r="BY17" s="88"/>
      <c r="BZ17" s="88"/>
      <c r="CA17" s="89"/>
      <c r="CB17" s="89"/>
    </row>
    <row r="18" spans="1:80" s="56" customFormat="1" ht="36.75" customHeight="1" x14ac:dyDescent="0.15">
      <c r="A18" s="98" t="s">
        <v>346</v>
      </c>
      <c r="B18" s="239"/>
      <c r="C18" s="240"/>
      <c r="D18" s="241"/>
      <c r="E18" s="141" t="s">
        <v>348</v>
      </c>
      <c r="F18" s="245"/>
      <c r="G18" s="240"/>
      <c r="H18" s="246"/>
      <c r="I18" s="121"/>
      <c r="J18" s="88"/>
      <c r="K18" s="125" t="s">
        <v>437</v>
      </c>
      <c r="L18" s="125">
        <v>84019</v>
      </c>
      <c r="M18" s="125">
        <v>84500</v>
      </c>
      <c r="N18" s="125" t="s">
        <v>390</v>
      </c>
      <c r="O18" s="125" t="s">
        <v>437</v>
      </c>
      <c r="P18" s="125" t="s">
        <v>438</v>
      </c>
      <c r="Q18" s="125">
        <v>54.03</v>
      </c>
      <c r="R18" s="125" t="s">
        <v>439</v>
      </c>
      <c r="S18" s="125">
        <v>250</v>
      </c>
      <c r="T18" s="125"/>
      <c r="U18" s="125"/>
      <c r="V18" s="125"/>
      <c r="W18" s="125"/>
      <c r="X18" s="125"/>
      <c r="Y18" s="125"/>
      <c r="Z18" s="125"/>
      <c r="AA18" s="125"/>
      <c r="AB18" s="126"/>
      <c r="AC18" s="126"/>
      <c r="AD18" s="125" t="s">
        <v>4</v>
      </c>
      <c r="AE18" s="133" t="s">
        <v>162</v>
      </c>
      <c r="AF18" s="133" t="s">
        <v>163</v>
      </c>
      <c r="AG18" s="133" t="s">
        <v>164</v>
      </c>
      <c r="AH18" s="133" t="s">
        <v>165</v>
      </c>
      <c r="AI18" s="133" t="s">
        <v>166</v>
      </c>
      <c r="AJ18" s="133" t="s">
        <v>167</v>
      </c>
      <c r="AK18" s="126"/>
      <c r="AL18" s="126"/>
      <c r="AM18" s="126"/>
      <c r="AN18" s="126"/>
      <c r="AO18" s="126"/>
      <c r="AP18" s="126"/>
      <c r="AQ18" s="126"/>
      <c r="AR18" s="126"/>
      <c r="AS18" s="126"/>
      <c r="AT18" s="126"/>
      <c r="AU18" s="126"/>
      <c r="AV18" s="126"/>
      <c r="AW18" s="126"/>
      <c r="AX18" s="126"/>
      <c r="AY18" s="126"/>
      <c r="AZ18" s="126"/>
      <c r="BA18" s="126"/>
      <c r="BB18" s="126"/>
      <c r="BC18" s="126"/>
      <c r="BD18" s="126"/>
      <c r="BE18" s="86"/>
      <c r="BF18" s="86"/>
      <c r="BG18" s="88"/>
      <c r="BH18" s="88"/>
      <c r="BI18" s="88"/>
      <c r="BJ18" s="88"/>
      <c r="BK18" s="88"/>
      <c r="BL18" s="88"/>
      <c r="BM18" s="88"/>
      <c r="BN18" s="88"/>
      <c r="BO18" s="88"/>
      <c r="BP18" s="88"/>
      <c r="BQ18" s="88"/>
      <c r="BR18" s="88"/>
      <c r="BS18" s="88"/>
      <c r="BT18" s="88"/>
      <c r="BU18" s="88"/>
      <c r="BV18" s="88"/>
      <c r="BW18" s="88"/>
      <c r="BX18" s="88"/>
      <c r="BY18" s="88"/>
      <c r="BZ18" s="88"/>
      <c r="CA18" s="89"/>
      <c r="CB18" s="89"/>
    </row>
    <row r="19" spans="1:80" s="56" customFormat="1" ht="36.75" customHeight="1" thickBot="1" x14ac:dyDescent="0.2">
      <c r="A19" s="98" t="s">
        <v>347</v>
      </c>
      <c r="B19" s="242"/>
      <c r="C19" s="243"/>
      <c r="D19" s="244"/>
      <c r="E19" s="141" t="s">
        <v>348</v>
      </c>
      <c r="F19" s="247"/>
      <c r="G19" s="243"/>
      <c r="H19" s="248"/>
      <c r="I19" s="121"/>
      <c r="J19" s="88"/>
      <c r="K19" s="125" t="s">
        <v>440</v>
      </c>
      <c r="L19" s="125">
        <v>84020</v>
      </c>
      <c r="M19" s="125">
        <v>84480</v>
      </c>
      <c r="N19" s="125" t="s">
        <v>399</v>
      </c>
      <c r="O19" s="125" t="s">
        <v>399</v>
      </c>
      <c r="P19" s="125" t="s">
        <v>407</v>
      </c>
      <c r="Q19" s="125">
        <v>51.12</v>
      </c>
      <c r="R19" s="125" t="s">
        <v>441</v>
      </c>
      <c r="S19" s="125">
        <v>26</v>
      </c>
      <c r="T19" s="125"/>
      <c r="U19" s="125"/>
      <c r="V19" s="125"/>
      <c r="W19" s="125"/>
      <c r="X19" s="125"/>
      <c r="Y19" s="125"/>
      <c r="Z19" s="125"/>
      <c r="AA19" s="125"/>
      <c r="AB19" s="126"/>
      <c r="AC19" s="126"/>
      <c r="AD19" s="128" t="s">
        <v>168</v>
      </c>
      <c r="AE19" s="134" t="s">
        <v>169</v>
      </c>
      <c r="AF19" s="134" t="s">
        <v>170</v>
      </c>
      <c r="AG19" s="134" t="s">
        <v>171</v>
      </c>
      <c r="AH19" s="134" t="s">
        <v>172</v>
      </c>
      <c r="AI19" s="134" t="s">
        <v>173</v>
      </c>
      <c r="AJ19" s="134" t="s">
        <v>174</v>
      </c>
      <c r="AK19" s="126"/>
      <c r="AL19" s="126"/>
      <c r="AM19" s="126"/>
      <c r="AN19" s="126"/>
      <c r="AO19" s="126"/>
      <c r="AP19" s="126"/>
      <c r="AQ19" s="126"/>
      <c r="AR19" s="126"/>
      <c r="AS19" s="126"/>
      <c r="AT19" s="126"/>
      <c r="AU19" s="126"/>
      <c r="AV19" s="126"/>
      <c r="AW19" s="126"/>
      <c r="AX19" s="126"/>
      <c r="AY19" s="126"/>
      <c r="AZ19" s="126"/>
      <c r="BA19" s="126"/>
      <c r="BB19" s="126"/>
      <c r="BC19" s="126"/>
      <c r="BD19" s="126"/>
      <c r="BE19" s="86"/>
      <c r="BF19" s="86"/>
      <c r="BG19" s="88"/>
      <c r="BH19" s="88"/>
      <c r="BI19" s="88"/>
      <c r="BJ19" s="88"/>
      <c r="BK19" s="88"/>
      <c r="BL19" s="88"/>
      <c r="BM19" s="88"/>
      <c r="BN19" s="88"/>
      <c r="BO19" s="88"/>
      <c r="BP19" s="88"/>
      <c r="BQ19" s="88"/>
      <c r="BR19" s="88"/>
      <c r="BS19" s="88"/>
      <c r="BT19" s="88"/>
      <c r="BU19" s="88"/>
      <c r="BV19" s="88"/>
      <c r="BW19" s="88"/>
      <c r="BX19" s="88"/>
      <c r="BY19" s="88"/>
      <c r="BZ19" s="88"/>
      <c r="CA19" s="89"/>
      <c r="CB19" s="89"/>
    </row>
    <row r="20" spans="1:80" s="56" customFormat="1" ht="36.75" customHeight="1" thickTop="1" x14ac:dyDescent="0.15">
      <c r="A20" s="97" t="s">
        <v>264</v>
      </c>
      <c r="B20" s="236"/>
      <c r="C20" s="237"/>
      <c r="D20" s="237"/>
      <c r="E20" s="237"/>
      <c r="F20" s="237"/>
      <c r="G20" s="237"/>
      <c r="H20" s="238"/>
      <c r="I20" s="121"/>
      <c r="J20" s="88"/>
      <c r="K20" s="125" t="s">
        <v>442</v>
      </c>
      <c r="L20" s="125">
        <v>84021</v>
      </c>
      <c r="M20" s="125">
        <v>84390</v>
      </c>
      <c r="N20" s="125" t="s">
        <v>390</v>
      </c>
      <c r="O20" s="125" t="s">
        <v>428</v>
      </c>
      <c r="P20" s="125" t="s">
        <v>443</v>
      </c>
      <c r="Q20" s="125">
        <v>28.18</v>
      </c>
      <c r="R20" s="125" t="s">
        <v>444</v>
      </c>
      <c r="S20" s="125">
        <v>3.1</v>
      </c>
      <c r="T20" s="125"/>
      <c r="U20" s="125"/>
      <c r="V20" s="125"/>
      <c r="W20" s="125"/>
      <c r="X20" s="125"/>
      <c r="Y20" s="125"/>
      <c r="Z20" s="125"/>
      <c r="AA20" s="125"/>
      <c r="AB20" s="126"/>
      <c r="AC20" s="126"/>
      <c r="AD20" s="128"/>
      <c r="AE20" s="134" t="s">
        <v>175</v>
      </c>
      <c r="AF20" s="134" t="s">
        <v>176</v>
      </c>
      <c r="AG20" s="134" t="s">
        <v>177</v>
      </c>
      <c r="AH20" s="125"/>
      <c r="AI20" s="134" t="s">
        <v>178</v>
      </c>
      <c r="AJ20" s="134" t="s">
        <v>179</v>
      </c>
      <c r="AK20" s="126"/>
      <c r="AL20" s="126"/>
      <c r="AM20" s="126"/>
      <c r="AN20" s="126"/>
      <c r="AO20" s="126"/>
      <c r="AP20" s="126"/>
      <c r="AQ20" s="126"/>
      <c r="AR20" s="126"/>
      <c r="AS20" s="126"/>
      <c r="AT20" s="126"/>
      <c r="AU20" s="126"/>
      <c r="AV20" s="126"/>
      <c r="AW20" s="126"/>
      <c r="AX20" s="126"/>
      <c r="AY20" s="126"/>
      <c r="AZ20" s="126"/>
      <c r="BA20" s="126"/>
      <c r="BB20" s="126"/>
      <c r="BC20" s="126"/>
      <c r="BD20" s="126"/>
      <c r="BE20" s="86"/>
      <c r="BF20" s="86"/>
      <c r="BG20" s="88"/>
      <c r="BH20" s="88"/>
      <c r="BI20" s="88"/>
      <c r="BJ20" s="88"/>
      <c r="BK20" s="88"/>
      <c r="BL20" s="88"/>
      <c r="BM20" s="88"/>
      <c r="BN20" s="88"/>
      <c r="BO20" s="88"/>
      <c r="BP20" s="88"/>
      <c r="BQ20" s="88"/>
      <c r="BR20" s="88"/>
      <c r="BS20" s="88"/>
      <c r="BT20" s="88"/>
      <c r="BU20" s="88"/>
      <c r="BV20" s="88"/>
      <c r="BW20" s="88"/>
      <c r="BX20" s="88"/>
      <c r="BY20" s="88"/>
      <c r="BZ20" s="88"/>
      <c r="CA20" s="89"/>
      <c r="CB20" s="89"/>
    </row>
    <row r="21" spans="1:80" s="56" customFormat="1" ht="36.75" customHeight="1" x14ac:dyDescent="0.15">
      <c r="A21" s="98" t="s">
        <v>346</v>
      </c>
      <c r="B21" s="239"/>
      <c r="C21" s="240"/>
      <c r="D21" s="241"/>
      <c r="E21" s="141" t="s">
        <v>348</v>
      </c>
      <c r="F21" s="245"/>
      <c r="G21" s="240"/>
      <c r="H21" s="246"/>
      <c r="I21" s="121"/>
      <c r="J21" s="88"/>
      <c r="K21" s="125" t="s">
        <v>445</v>
      </c>
      <c r="L21" s="125">
        <v>84022</v>
      </c>
      <c r="M21" s="125">
        <v>84110</v>
      </c>
      <c r="N21" s="125" t="s">
        <v>390</v>
      </c>
      <c r="O21" s="125" t="s">
        <v>428</v>
      </c>
      <c r="P21" s="125" t="s">
        <v>443</v>
      </c>
      <c r="Q21" s="125">
        <v>9.49</v>
      </c>
      <c r="R21" s="125" t="s">
        <v>446</v>
      </c>
      <c r="S21" s="125">
        <v>31</v>
      </c>
      <c r="T21" s="125"/>
      <c r="U21" s="125"/>
      <c r="V21" s="125"/>
      <c r="W21" s="125"/>
      <c r="X21" s="125"/>
      <c r="Y21" s="125"/>
      <c r="Z21" s="125"/>
      <c r="AA21" s="125"/>
      <c r="AB21" s="126"/>
      <c r="AC21" s="126"/>
      <c r="AD21" s="128"/>
      <c r="AE21" s="134" t="s">
        <v>180</v>
      </c>
      <c r="AF21" s="125"/>
      <c r="AG21" s="134" t="s">
        <v>181</v>
      </c>
      <c r="AH21" s="125"/>
      <c r="AI21" s="134" t="s">
        <v>182</v>
      </c>
      <c r="AJ21" s="134" t="s">
        <v>183</v>
      </c>
      <c r="AK21" s="126"/>
      <c r="AL21" s="126"/>
      <c r="AM21" s="126"/>
      <c r="AN21" s="126"/>
      <c r="AO21" s="126"/>
      <c r="AP21" s="126"/>
      <c r="AQ21" s="126"/>
      <c r="AR21" s="126"/>
      <c r="AS21" s="126"/>
      <c r="AT21" s="126"/>
      <c r="AU21" s="126"/>
      <c r="AV21" s="126"/>
      <c r="AW21" s="126"/>
      <c r="AX21" s="126"/>
      <c r="AY21" s="126"/>
      <c r="AZ21" s="126"/>
      <c r="BA21" s="126"/>
      <c r="BB21" s="126"/>
      <c r="BC21" s="126"/>
      <c r="BD21" s="126"/>
      <c r="BE21" s="86"/>
      <c r="BF21" s="86"/>
      <c r="BG21" s="88"/>
      <c r="BH21" s="88"/>
      <c r="BI21" s="88"/>
      <c r="BJ21" s="88"/>
      <c r="BK21" s="88"/>
      <c r="BL21" s="88"/>
      <c r="BM21" s="88"/>
      <c r="BN21" s="88"/>
      <c r="BO21" s="88"/>
      <c r="BP21" s="88"/>
      <c r="BQ21" s="88"/>
      <c r="BR21" s="88"/>
      <c r="BS21" s="88"/>
      <c r="BT21" s="88"/>
      <c r="BU21" s="88"/>
      <c r="BV21" s="88"/>
      <c r="BW21" s="88"/>
      <c r="BX21" s="88"/>
      <c r="BY21" s="88"/>
      <c r="BZ21" s="88"/>
      <c r="CA21" s="89"/>
      <c r="CB21" s="89"/>
    </row>
    <row r="22" spans="1:80" s="56" customFormat="1" ht="36.75" customHeight="1" thickBot="1" x14ac:dyDescent="0.2">
      <c r="A22" s="98" t="s">
        <v>347</v>
      </c>
      <c r="B22" s="242"/>
      <c r="C22" s="243"/>
      <c r="D22" s="244"/>
      <c r="E22" s="141" t="s">
        <v>348</v>
      </c>
      <c r="F22" s="247"/>
      <c r="G22" s="243"/>
      <c r="H22" s="248"/>
      <c r="I22" s="121"/>
      <c r="J22" s="88"/>
      <c r="K22" s="125" t="s">
        <v>447</v>
      </c>
      <c r="L22" s="125">
        <v>84023</v>
      </c>
      <c r="M22" s="125">
        <v>84480</v>
      </c>
      <c r="N22" s="125" t="s">
        <v>399</v>
      </c>
      <c r="O22" s="125" t="s">
        <v>399</v>
      </c>
      <c r="P22" s="125" t="s">
        <v>407</v>
      </c>
      <c r="Q22" s="125">
        <v>17.54</v>
      </c>
      <c r="R22" s="125" t="s">
        <v>448</v>
      </c>
      <c r="S22" s="125">
        <v>3.9</v>
      </c>
      <c r="T22" s="125"/>
      <c r="U22" s="125"/>
      <c r="V22" s="125"/>
      <c r="W22" s="125"/>
      <c r="X22" s="125"/>
      <c r="Y22" s="125"/>
      <c r="Z22" s="125"/>
      <c r="AA22" s="125"/>
      <c r="AB22" s="126"/>
      <c r="AC22" s="126"/>
      <c r="AD22" s="128"/>
      <c r="AE22" s="125"/>
      <c r="AF22" s="125"/>
      <c r="AG22" s="125"/>
      <c r="AH22" s="125"/>
      <c r="AI22" s="134" t="s">
        <v>184</v>
      </c>
      <c r="AJ22" s="125"/>
      <c r="AK22" s="126"/>
      <c r="AL22" s="126"/>
      <c r="AM22" s="126"/>
      <c r="AN22" s="126"/>
      <c r="AO22" s="126"/>
      <c r="AP22" s="126"/>
      <c r="AQ22" s="126"/>
      <c r="AR22" s="126"/>
      <c r="AS22" s="126"/>
      <c r="AT22" s="126"/>
      <c r="AU22" s="126"/>
      <c r="AV22" s="126"/>
      <c r="AW22" s="126"/>
      <c r="AX22" s="126"/>
      <c r="AY22" s="126"/>
      <c r="AZ22" s="126"/>
      <c r="BA22" s="126"/>
      <c r="BB22" s="126"/>
      <c r="BC22" s="126"/>
      <c r="BD22" s="126"/>
      <c r="BE22" s="86"/>
      <c r="BF22" s="86"/>
      <c r="BG22" s="88"/>
      <c r="BH22" s="88"/>
      <c r="BI22" s="88"/>
      <c r="BJ22" s="88"/>
      <c r="BK22" s="88"/>
      <c r="BL22" s="88"/>
      <c r="BM22" s="88"/>
      <c r="BN22" s="88"/>
      <c r="BO22" s="88"/>
      <c r="BP22" s="88"/>
      <c r="BQ22" s="88"/>
      <c r="BR22" s="88"/>
      <c r="BS22" s="88"/>
      <c r="BT22" s="88"/>
      <c r="BU22" s="88"/>
      <c r="BV22" s="88"/>
      <c r="BW22" s="88"/>
      <c r="BX22" s="88"/>
      <c r="BY22" s="88"/>
      <c r="BZ22" s="88"/>
      <c r="CA22" s="89"/>
      <c r="CB22" s="89"/>
    </row>
    <row r="23" spans="1:80" s="56" customFormat="1" ht="36.75" customHeight="1" thickTop="1" x14ac:dyDescent="0.15">
      <c r="A23" s="97" t="s">
        <v>265</v>
      </c>
      <c r="B23" s="236"/>
      <c r="C23" s="237"/>
      <c r="D23" s="237"/>
      <c r="E23" s="237"/>
      <c r="F23" s="237"/>
      <c r="G23" s="237"/>
      <c r="H23" s="238"/>
      <c r="I23" s="121"/>
      <c r="J23" s="88"/>
      <c r="K23" s="125" t="s">
        <v>449</v>
      </c>
      <c r="L23" s="125">
        <v>84024</v>
      </c>
      <c r="M23" s="125">
        <v>84240</v>
      </c>
      <c r="N23" s="125" t="s">
        <v>399</v>
      </c>
      <c r="O23" s="125" t="s">
        <v>400</v>
      </c>
      <c r="P23" s="125" t="s">
        <v>401</v>
      </c>
      <c r="Q23" s="125">
        <v>18.96</v>
      </c>
      <c r="R23" s="125" t="s">
        <v>450</v>
      </c>
      <c r="S23" s="125">
        <v>50</v>
      </c>
      <c r="T23" s="125"/>
      <c r="U23" s="125"/>
      <c r="V23" s="125"/>
      <c r="W23" s="125"/>
      <c r="X23" s="125"/>
      <c r="Y23" s="125"/>
      <c r="Z23" s="125"/>
      <c r="AA23" s="125"/>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86"/>
      <c r="BF23" s="86"/>
      <c r="BG23" s="88"/>
      <c r="BH23" s="88"/>
      <c r="BI23" s="88"/>
      <c r="BJ23" s="88"/>
      <c r="BK23" s="88"/>
      <c r="BL23" s="88"/>
      <c r="BM23" s="88"/>
      <c r="BN23" s="88"/>
      <c r="BO23" s="88"/>
      <c r="BP23" s="88"/>
      <c r="BQ23" s="88"/>
      <c r="BR23" s="88"/>
      <c r="BS23" s="88"/>
      <c r="BT23" s="88"/>
      <c r="BU23" s="88"/>
      <c r="BV23" s="88"/>
      <c r="BW23" s="88"/>
      <c r="BX23" s="88"/>
      <c r="BY23" s="88"/>
      <c r="BZ23" s="88"/>
      <c r="CA23" s="89"/>
      <c r="CB23" s="89"/>
    </row>
    <row r="24" spans="1:80" s="56" customFormat="1" ht="36.75" customHeight="1" x14ac:dyDescent="0.15">
      <c r="A24" s="98" t="s">
        <v>346</v>
      </c>
      <c r="B24" s="239"/>
      <c r="C24" s="240"/>
      <c r="D24" s="241"/>
      <c r="E24" s="141" t="s">
        <v>348</v>
      </c>
      <c r="F24" s="245"/>
      <c r="G24" s="240"/>
      <c r="H24" s="246"/>
      <c r="I24" s="121"/>
      <c r="J24" s="88"/>
      <c r="K24" s="125" t="s">
        <v>451</v>
      </c>
      <c r="L24" s="125">
        <v>84025</v>
      </c>
      <c r="M24" s="125">
        <v>84220</v>
      </c>
      <c r="N24" s="125" t="s">
        <v>399</v>
      </c>
      <c r="O24" s="125" t="s">
        <v>452</v>
      </c>
      <c r="P24" s="125" t="s">
        <v>423</v>
      </c>
      <c r="Q24" s="125">
        <v>14.68</v>
      </c>
      <c r="R24" s="125" t="s">
        <v>453</v>
      </c>
      <c r="S24" s="125">
        <v>124</v>
      </c>
      <c r="T24" s="125"/>
      <c r="U24" s="125"/>
      <c r="V24" s="125"/>
      <c r="W24" s="125"/>
      <c r="X24" s="125"/>
      <c r="Y24" s="125"/>
      <c r="Z24" s="125"/>
      <c r="AA24" s="125"/>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86"/>
      <c r="BF24" s="86"/>
      <c r="BG24" s="88"/>
      <c r="BH24" s="88"/>
      <c r="BI24" s="88"/>
      <c r="BJ24" s="88"/>
      <c r="BK24" s="88"/>
      <c r="BL24" s="88"/>
      <c r="BM24" s="88"/>
      <c r="BN24" s="88"/>
      <c r="BO24" s="88"/>
      <c r="BP24" s="88"/>
      <c r="BQ24" s="88"/>
      <c r="BR24" s="88"/>
      <c r="BS24" s="88"/>
      <c r="BT24" s="88"/>
      <c r="BU24" s="88"/>
      <c r="BV24" s="88"/>
      <c r="BW24" s="88"/>
      <c r="BX24" s="88"/>
      <c r="BY24" s="88"/>
      <c r="BZ24" s="88"/>
      <c r="CA24" s="89"/>
      <c r="CB24" s="89"/>
    </row>
    <row r="25" spans="1:80" s="56" customFormat="1" ht="36.75" customHeight="1" thickBot="1" x14ac:dyDescent="0.2">
      <c r="A25" s="99" t="s">
        <v>347</v>
      </c>
      <c r="B25" s="242"/>
      <c r="C25" s="243"/>
      <c r="D25" s="244"/>
      <c r="E25" s="142" t="s">
        <v>348</v>
      </c>
      <c r="F25" s="247"/>
      <c r="G25" s="243"/>
      <c r="H25" s="248"/>
      <c r="I25" s="121"/>
      <c r="J25" s="88"/>
      <c r="K25" s="125" t="s">
        <v>454</v>
      </c>
      <c r="L25" s="125">
        <v>84026</v>
      </c>
      <c r="M25" s="125">
        <v>84160</v>
      </c>
      <c r="N25" s="125" t="s">
        <v>399</v>
      </c>
      <c r="O25" s="125" t="s">
        <v>452</v>
      </c>
      <c r="P25" s="125" t="s">
        <v>401</v>
      </c>
      <c r="Q25" s="125">
        <v>25.08</v>
      </c>
      <c r="R25" s="125" t="s">
        <v>455</v>
      </c>
      <c r="S25" s="125">
        <v>167</v>
      </c>
      <c r="T25" s="125"/>
      <c r="U25" s="125"/>
      <c r="V25" s="125"/>
      <c r="W25" s="125"/>
      <c r="X25" s="125"/>
      <c r="Y25" s="125"/>
      <c r="Z25" s="125"/>
      <c r="AA25" s="125"/>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86"/>
      <c r="BF25" s="86"/>
      <c r="BG25" s="88"/>
      <c r="BH25" s="88"/>
      <c r="BI25" s="88"/>
      <c r="BJ25" s="88"/>
      <c r="BK25" s="88"/>
      <c r="BL25" s="88"/>
      <c r="BM25" s="88"/>
      <c r="BN25" s="88"/>
      <c r="BO25" s="88"/>
      <c r="BP25" s="88"/>
      <c r="BQ25" s="88"/>
      <c r="BR25" s="88"/>
      <c r="BS25" s="88"/>
      <c r="BT25" s="88"/>
      <c r="BU25" s="88"/>
      <c r="BV25" s="88"/>
      <c r="BW25" s="88"/>
      <c r="BX25" s="88"/>
      <c r="BY25" s="88"/>
      <c r="BZ25" s="88"/>
      <c r="CA25" s="89"/>
      <c r="CB25" s="89"/>
    </row>
    <row r="26" spans="1:80" ht="73.5" customHeight="1" thickTop="1" thickBot="1" x14ac:dyDescent="0.3">
      <c r="A26" s="100" t="s">
        <v>266</v>
      </c>
      <c r="B26" s="265"/>
      <c r="C26" s="266"/>
      <c r="D26" s="266"/>
      <c r="E26" s="266"/>
      <c r="F26" s="266"/>
      <c r="G26" s="266"/>
      <c r="H26" s="267"/>
      <c r="K26" s="125" t="s">
        <v>456</v>
      </c>
      <c r="L26" s="125">
        <v>84027</v>
      </c>
      <c r="M26" s="125">
        <v>84860</v>
      </c>
      <c r="N26" s="125" t="s">
        <v>390</v>
      </c>
      <c r="O26" s="125" t="s">
        <v>457</v>
      </c>
      <c r="P26" s="125" t="s">
        <v>458</v>
      </c>
      <c r="Q26" s="125">
        <v>32.39</v>
      </c>
      <c r="R26" s="125" t="s">
        <v>459</v>
      </c>
      <c r="S26" s="125">
        <v>82</v>
      </c>
      <c r="AB26" s="127" t="s">
        <v>203</v>
      </c>
      <c r="AC26" s="127" t="s">
        <v>231</v>
      </c>
      <c r="AD26" s="127" t="s">
        <v>204</v>
      </c>
      <c r="AE26" s="127" t="s">
        <v>205</v>
      </c>
      <c r="AF26" s="127" t="s">
        <v>206</v>
      </c>
    </row>
    <row r="27" spans="1:80" ht="12.6" customHeight="1" thickTop="1" thickBot="1" x14ac:dyDescent="0.3">
      <c r="A27" s="66"/>
      <c r="B27" s="54"/>
      <c r="C27" s="54"/>
      <c r="D27" s="54"/>
      <c r="E27" s="54"/>
      <c r="F27" s="54"/>
      <c r="K27" s="125" t="s">
        <v>460</v>
      </c>
      <c r="L27" s="128">
        <v>84028</v>
      </c>
      <c r="M27" s="128">
        <v>84290</v>
      </c>
      <c r="N27" s="128" t="s">
        <v>390</v>
      </c>
      <c r="O27" s="125" t="s">
        <v>428</v>
      </c>
      <c r="P27" s="128" t="s">
        <v>443</v>
      </c>
      <c r="Q27" s="128">
        <v>22.51</v>
      </c>
      <c r="R27" s="128" t="s">
        <v>461</v>
      </c>
      <c r="S27" s="129">
        <v>48</v>
      </c>
      <c r="AB27" s="126" t="s">
        <v>207</v>
      </c>
      <c r="AC27" s="126" t="s">
        <v>237</v>
      </c>
      <c r="AD27" s="126" t="s">
        <v>232</v>
      </c>
      <c r="AE27" s="126" t="s">
        <v>210</v>
      </c>
      <c r="AF27" s="126" t="s">
        <v>209</v>
      </c>
      <c r="AO27" s="131"/>
      <c r="AT27" s="131"/>
    </row>
    <row r="28" spans="1:80" ht="66.599999999999994" thickTop="1" x14ac:dyDescent="0.25">
      <c r="A28" s="68" t="s">
        <v>349</v>
      </c>
      <c r="B28" s="25" t="s">
        <v>350</v>
      </c>
      <c r="C28" s="25" t="s">
        <v>351</v>
      </c>
      <c r="D28" s="25" t="s">
        <v>352</v>
      </c>
      <c r="E28" s="25" t="s">
        <v>353</v>
      </c>
      <c r="F28" s="25" t="s">
        <v>354</v>
      </c>
      <c r="G28" s="25" t="s">
        <v>355</v>
      </c>
      <c r="H28" s="69" t="s">
        <v>356</v>
      </c>
      <c r="K28" s="125" t="s">
        <v>462</v>
      </c>
      <c r="L28" s="125">
        <v>84029</v>
      </c>
      <c r="M28" s="125">
        <v>84850</v>
      </c>
      <c r="N28" s="125" t="s">
        <v>390</v>
      </c>
      <c r="O28" s="125" t="s">
        <v>428</v>
      </c>
      <c r="P28" s="125" t="s">
        <v>463</v>
      </c>
      <c r="Q28" s="125">
        <v>17.53</v>
      </c>
      <c r="R28" s="125" t="s">
        <v>464</v>
      </c>
      <c r="S28" s="125">
        <v>259</v>
      </c>
      <c r="AB28" s="128" t="s">
        <v>269</v>
      </c>
      <c r="AC28" s="135" t="s">
        <v>268</v>
      </c>
      <c r="AD28" s="135" t="s">
        <v>211</v>
      </c>
      <c r="AE28" s="135" t="s">
        <v>212</v>
      </c>
      <c r="AF28" s="128" t="s">
        <v>209</v>
      </c>
    </row>
    <row r="29" spans="1:80" ht="36.75" customHeight="1" x14ac:dyDescent="0.25">
      <c r="A29" s="70"/>
      <c r="B29" s="71"/>
      <c r="C29" s="72"/>
      <c r="D29" s="72"/>
      <c r="E29" s="72"/>
      <c r="F29" s="71"/>
      <c r="G29" s="78"/>
      <c r="H29" s="73"/>
      <c r="K29" s="125" t="s">
        <v>465</v>
      </c>
      <c r="L29" s="125">
        <v>84030</v>
      </c>
      <c r="M29" s="125">
        <v>84330</v>
      </c>
      <c r="N29" s="125" t="s">
        <v>390</v>
      </c>
      <c r="O29" s="125" t="s">
        <v>391</v>
      </c>
      <c r="P29" s="125" t="s">
        <v>412</v>
      </c>
      <c r="Q29" s="125">
        <v>17.98</v>
      </c>
      <c r="R29" s="125" t="s">
        <v>466</v>
      </c>
      <c r="S29" s="125">
        <v>186</v>
      </c>
      <c r="AB29" s="128" t="s">
        <v>213</v>
      </c>
      <c r="AC29" s="135" t="s">
        <v>214</v>
      </c>
      <c r="AD29" s="135" t="s">
        <v>215</v>
      </c>
      <c r="AE29" s="135" t="s">
        <v>216</v>
      </c>
      <c r="AF29" s="126" t="s">
        <v>209</v>
      </c>
    </row>
    <row r="30" spans="1:80" ht="36.75" customHeight="1" x14ac:dyDescent="0.25">
      <c r="A30" s="70"/>
      <c r="B30" s="71"/>
      <c r="C30" s="72"/>
      <c r="D30" s="72"/>
      <c r="E30" s="72"/>
      <c r="F30" s="71"/>
      <c r="G30" s="78"/>
      <c r="H30" s="73"/>
      <c r="K30" s="125" t="s">
        <v>390</v>
      </c>
      <c r="L30" s="125">
        <v>84031</v>
      </c>
      <c r="M30" s="125">
        <v>84200</v>
      </c>
      <c r="N30" s="125" t="s">
        <v>390</v>
      </c>
      <c r="O30" s="125" t="s">
        <v>390</v>
      </c>
      <c r="P30" s="125" t="s">
        <v>412</v>
      </c>
      <c r="Q30" s="125">
        <v>37.92</v>
      </c>
      <c r="R30" s="125" t="s">
        <v>467</v>
      </c>
      <c r="S30" s="125">
        <v>747</v>
      </c>
      <c r="AB30" s="128" t="s">
        <v>213</v>
      </c>
      <c r="AC30" s="135" t="s">
        <v>217</v>
      </c>
      <c r="AD30" s="135" t="s">
        <v>218</v>
      </c>
      <c r="AE30" s="135" t="s">
        <v>219</v>
      </c>
    </row>
    <row r="31" spans="1:80" ht="36.75" customHeight="1" x14ac:dyDescent="0.25">
      <c r="A31" s="70"/>
      <c r="B31" s="71"/>
      <c r="C31" s="72"/>
      <c r="D31" s="72"/>
      <c r="E31" s="72"/>
      <c r="F31" s="71"/>
      <c r="G31" s="78"/>
      <c r="H31" s="73"/>
      <c r="K31" s="125" t="s">
        <v>468</v>
      </c>
      <c r="L31" s="125">
        <v>84032</v>
      </c>
      <c r="M31" s="125">
        <v>84750</v>
      </c>
      <c r="N31" s="125" t="s">
        <v>399</v>
      </c>
      <c r="O31" s="125" t="s">
        <v>399</v>
      </c>
      <c r="P31" s="125" t="s">
        <v>407</v>
      </c>
      <c r="Q31" s="125">
        <v>18.11</v>
      </c>
      <c r="R31" s="125" t="s">
        <v>469</v>
      </c>
      <c r="S31" s="125">
        <v>27</v>
      </c>
      <c r="AB31" s="135" t="s">
        <v>220</v>
      </c>
      <c r="AC31" s="135" t="s">
        <v>221</v>
      </c>
      <c r="AD31" s="135" t="s">
        <v>222</v>
      </c>
      <c r="AE31" s="135" t="s">
        <v>212</v>
      </c>
      <c r="AF31" s="135" t="s">
        <v>223</v>
      </c>
    </row>
    <row r="32" spans="1:80" ht="36.75" customHeight="1" x14ac:dyDescent="0.25">
      <c r="A32" s="70"/>
      <c r="B32" s="71"/>
      <c r="C32" s="72"/>
      <c r="D32" s="72"/>
      <c r="E32" s="72"/>
      <c r="F32" s="71"/>
      <c r="G32" s="78"/>
      <c r="H32" s="73"/>
      <c r="I32" s="122"/>
      <c r="J32" s="90"/>
      <c r="K32" s="125" t="s">
        <v>470</v>
      </c>
      <c r="L32" s="125">
        <v>84033</v>
      </c>
      <c r="M32" s="125">
        <v>84400</v>
      </c>
      <c r="N32" s="125" t="s">
        <v>399</v>
      </c>
      <c r="O32" s="125" t="s">
        <v>399</v>
      </c>
      <c r="P32" s="125" t="s">
        <v>407</v>
      </c>
      <c r="Q32" s="125">
        <v>9.84</v>
      </c>
      <c r="R32" s="125" t="s">
        <v>471</v>
      </c>
      <c r="S32" s="125">
        <v>13</v>
      </c>
      <c r="AB32" s="135" t="s">
        <v>224</v>
      </c>
      <c r="AC32" s="135" t="s">
        <v>225</v>
      </c>
      <c r="AD32" s="135" t="s">
        <v>226</v>
      </c>
      <c r="AE32" s="135" t="s">
        <v>208</v>
      </c>
      <c r="AF32" s="135" t="s">
        <v>227</v>
      </c>
    </row>
    <row r="33" spans="1:46" ht="36.75" customHeight="1" x14ac:dyDescent="0.25">
      <c r="A33" s="70"/>
      <c r="B33" s="71"/>
      <c r="C33" s="72"/>
      <c r="D33" s="72"/>
      <c r="E33" s="72"/>
      <c r="F33" s="71"/>
      <c r="G33" s="78"/>
      <c r="H33" s="73"/>
      <c r="K33" s="125" t="s">
        <v>472</v>
      </c>
      <c r="L33" s="125">
        <v>84034</v>
      </c>
      <c r="M33" s="125">
        <v>84510</v>
      </c>
      <c r="N33" s="125" t="s">
        <v>369</v>
      </c>
      <c r="O33" s="125" t="s">
        <v>473</v>
      </c>
      <c r="P33" s="125" t="s">
        <v>370</v>
      </c>
      <c r="Q33" s="125">
        <v>18.23</v>
      </c>
      <c r="R33" s="125" t="s">
        <v>474</v>
      </c>
      <c r="S33" s="125">
        <v>268</v>
      </c>
      <c r="AB33" s="135" t="s">
        <v>228</v>
      </c>
      <c r="AC33" s="135" t="s">
        <v>235</v>
      </c>
      <c r="AD33" s="135" t="s">
        <v>236</v>
      </c>
      <c r="AE33" s="135" t="s">
        <v>208</v>
      </c>
      <c r="AF33" s="128" t="s">
        <v>209</v>
      </c>
    </row>
    <row r="34" spans="1:46" ht="36.75" customHeight="1" x14ac:dyDescent="0.25">
      <c r="A34" s="70"/>
      <c r="B34" s="71"/>
      <c r="C34" s="72"/>
      <c r="D34" s="72"/>
      <c r="E34" s="72"/>
      <c r="F34" s="71"/>
      <c r="G34" s="78"/>
      <c r="H34" s="73"/>
      <c r="K34" s="125" t="s">
        <v>473</v>
      </c>
      <c r="L34" s="125">
        <v>84035</v>
      </c>
      <c r="M34" s="125">
        <v>84300</v>
      </c>
      <c r="N34" s="125" t="s">
        <v>399</v>
      </c>
      <c r="O34" s="125" t="s">
        <v>473</v>
      </c>
      <c r="P34" s="125" t="s">
        <v>423</v>
      </c>
      <c r="Q34" s="125">
        <v>45.96</v>
      </c>
      <c r="R34" s="125" t="s">
        <v>475</v>
      </c>
      <c r="S34" s="125">
        <v>580</v>
      </c>
      <c r="AB34" s="135" t="s">
        <v>229</v>
      </c>
      <c r="AC34" s="135" t="s">
        <v>233</v>
      </c>
      <c r="AD34" s="135" t="s">
        <v>234</v>
      </c>
      <c r="AE34" s="135" t="s">
        <v>212</v>
      </c>
      <c r="AF34" s="135" t="s">
        <v>230</v>
      </c>
    </row>
    <row r="35" spans="1:46" ht="36.75" customHeight="1" x14ac:dyDescent="0.25">
      <c r="A35" s="70"/>
      <c r="B35" s="71"/>
      <c r="C35" s="72"/>
      <c r="D35" s="72"/>
      <c r="E35" s="72"/>
      <c r="F35" s="71"/>
      <c r="G35" s="78"/>
      <c r="H35" s="73"/>
      <c r="K35" s="125" t="s">
        <v>476</v>
      </c>
      <c r="L35" s="125">
        <v>84036</v>
      </c>
      <c r="M35" s="125">
        <v>84470</v>
      </c>
      <c r="N35" s="125" t="s">
        <v>369</v>
      </c>
      <c r="O35" s="125" t="s">
        <v>477</v>
      </c>
      <c r="P35" s="125" t="s">
        <v>478</v>
      </c>
      <c r="Q35" s="125">
        <v>13.48</v>
      </c>
      <c r="R35" s="125" t="s">
        <v>479</v>
      </c>
      <c r="S35" s="125">
        <v>246</v>
      </c>
    </row>
    <row r="36" spans="1:46" ht="36.75" customHeight="1" x14ac:dyDescent="0.25">
      <c r="A36" s="70"/>
      <c r="B36" s="71"/>
      <c r="C36" s="72"/>
      <c r="D36" s="72"/>
      <c r="E36" s="72"/>
      <c r="F36" s="71"/>
      <c r="G36" s="78"/>
      <c r="H36" s="73"/>
      <c r="K36" s="125" t="s">
        <v>480</v>
      </c>
      <c r="L36" s="125">
        <v>84037</v>
      </c>
      <c r="M36" s="125">
        <v>84230</v>
      </c>
      <c r="N36" s="125" t="s">
        <v>390</v>
      </c>
      <c r="O36" s="125" t="s">
        <v>431</v>
      </c>
      <c r="P36" s="125" t="s">
        <v>458</v>
      </c>
      <c r="Q36" s="125">
        <v>25.85</v>
      </c>
      <c r="R36" s="125" t="s">
        <v>481</v>
      </c>
      <c r="S36" s="125">
        <v>82</v>
      </c>
      <c r="AG36" s="126" t="s">
        <v>326</v>
      </c>
      <c r="AH36" s="126" t="s">
        <v>327</v>
      </c>
      <c r="AI36" s="126" t="s">
        <v>328</v>
      </c>
      <c r="AJ36" s="126" t="s">
        <v>329</v>
      </c>
      <c r="AK36" s="126" t="s">
        <v>330</v>
      </c>
      <c r="AL36" s="126" t="s">
        <v>331</v>
      </c>
    </row>
    <row r="37" spans="1:46" ht="36.75" customHeight="1" x14ac:dyDescent="0.25">
      <c r="A37" s="70"/>
      <c r="B37" s="71"/>
      <c r="C37" s="72"/>
      <c r="D37" s="72"/>
      <c r="E37" s="72"/>
      <c r="F37" s="71"/>
      <c r="G37" s="78"/>
      <c r="H37" s="73"/>
      <c r="K37" s="125" t="s">
        <v>452</v>
      </c>
      <c r="L37" s="125">
        <v>84038</v>
      </c>
      <c r="M37" s="125">
        <v>84460</v>
      </c>
      <c r="N37" s="125" t="s">
        <v>399</v>
      </c>
      <c r="O37" s="125" t="s">
        <v>452</v>
      </c>
      <c r="P37" s="125" t="s">
        <v>423</v>
      </c>
      <c r="Q37" s="125">
        <v>58.56</v>
      </c>
      <c r="R37" s="125" t="s">
        <v>482</v>
      </c>
      <c r="S37" s="125">
        <v>73</v>
      </c>
      <c r="AB37" s="136" t="s">
        <v>280</v>
      </c>
      <c r="AC37" s="136" t="s">
        <v>281</v>
      </c>
      <c r="AD37" s="136" t="s">
        <v>282</v>
      </c>
      <c r="AE37" s="136" t="s">
        <v>283</v>
      </c>
      <c r="AG37" s="130" t="s">
        <v>332</v>
      </c>
      <c r="AH37" s="130" t="s">
        <v>333</v>
      </c>
      <c r="AI37" s="130" t="s">
        <v>334</v>
      </c>
      <c r="AJ37" s="130" t="s">
        <v>335</v>
      </c>
      <c r="AK37" s="130" t="s">
        <v>336</v>
      </c>
      <c r="AL37" s="130" t="s">
        <v>337</v>
      </c>
    </row>
    <row r="38" spans="1:46" ht="36.75" customHeight="1" x14ac:dyDescent="0.25">
      <c r="A38" s="70"/>
      <c r="B38" s="71"/>
      <c r="C38" s="72"/>
      <c r="D38" s="72"/>
      <c r="E38" s="72"/>
      <c r="F38" s="71"/>
      <c r="G38" s="78"/>
      <c r="H38" s="73"/>
      <c r="I38" s="122"/>
      <c r="J38" s="90"/>
      <c r="K38" s="125" t="s">
        <v>483</v>
      </c>
      <c r="L38" s="125">
        <v>84039</v>
      </c>
      <c r="M38" s="125">
        <v>84350</v>
      </c>
      <c r="N38" s="125" t="s">
        <v>369</v>
      </c>
      <c r="O38" s="125" t="s">
        <v>431</v>
      </c>
      <c r="P38" s="125" t="s">
        <v>458</v>
      </c>
      <c r="Q38" s="125">
        <v>32.78</v>
      </c>
      <c r="R38" s="125" t="s">
        <v>484</v>
      </c>
      <c r="S38" s="125">
        <v>172</v>
      </c>
      <c r="AB38" s="130" t="s">
        <v>284</v>
      </c>
      <c r="AC38" s="131" t="s">
        <v>285</v>
      </c>
      <c r="AD38" s="130" t="s">
        <v>286</v>
      </c>
      <c r="AE38" s="137" t="s">
        <v>290</v>
      </c>
      <c r="AG38" s="131" t="s">
        <v>285</v>
      </c>
      <c r="AH38" s="131" t="s">
        <v>295</v>
      </c>
      <c r="AI38" s="131" t="s">
        <v>300</v>
      </c>
      <c r="AJ38" s="131" t="s">
        <v>305</v>
      </c>
      <c r="AK38" s="131" t="s">
        <v>312</v>
      </c>
      <c r="AL38" s="131" t="s">
        <v>315</v>
      </c>
    </row>
    <row r="39" spans="1:46" ht="36.75" customHeight="1" x14ac:dyDescent="0.25">
      <c r="A39" s="70"/>
      <c r="B39" s="71"/>
      <c r="C39" s="72"/>
      <c r="D39" s="72"/>
      <c r="E39" s="72"/>
      <c r="F39" s="71"/>
      <c r="G39" s="78"/>
      <c r="H39" s="73"/>
      <c r="K39" s="125" t="s">
        <v>485</v>
      </c>
      <c r="L39" s="125">
        <v>84040</v>
      </c>
      <c r="M39" s="125">
        <v>84110</v>
      </c>
      <c r="N39" s="125" t="s">
        <v>390</v>
      </c>
      <c r="O39" s="125" t="s">
        <v>428</v>
      </c>
      <c r="P39" s="125" t="s">
        <v>443</v>
      </c>
      <c r="Q39" s="125">
        <v>11.48</v>
      </c>
      <c r="R39" s="125" t="s">
        <v>486</v>
      </c>
      <c r="S39" s="125">
        <v>36</v>
      </c>
      <c r="AB39" s="130"/>
      <c r="AC39" s="131"/>
      <c r="AD39" s="130" t="s">
        <v>287</v>
      </c>
      <c r="AE39" s="137"/>
      <c r="AG39" s="131" t="s">
        <v>291</v>
      </c>
      <c r="AL39" s="131" t="s">
        <v>320</v>
      </c>
    </row>
    <row r="40" spans="1:46" ht="36.75" customHeight="1" x14ac:dyDescent="0.25">
      <c r="A40" s="70"/>
      <c r="B40" s="71"/>
      <c r="C40" s="72"/>
      <c r="D40" s="72"/>
      <c r="E40" s="72"/>
      <c r="F40" s="71"/>
      <c r="G40" s="78"/>
      <c r="H40" s="73"/>
      <c r="K40" s="125" t="s">
        <v>487</v>
      </c>
      <c r="L40" s="125">
        <v>84041</v>
      </c>
      <c r="M40" s="125">
        <v>84410</v>
      </c>
      <c r="N40" s="125" t="s">
        <v>390</v>
      </c>
      <c r="O40" s="125" t="s">
        <v>415</v>
      </c>
      <c r="P40" s="125" t="s">
        <v>412</v>
      </c>
      <c r="Q40" s="125">
        <v>7.63</v>
      </c>
      <c r="R40" s="125" t="s">
        <v>488</v>
      </c>
      <c r="S40" s="125">
        <v>62</v>
      </c>
      <c r="AB40" s="130"/>
      <c r="AC40" s="131"/>
      <c r="AD40" s="130" t="s">
        <v>288</v>
      </c>
      <c r="AE40" s="137"/>
    </row>
    <row r="41" spans="1:46" ht="36.75" customHeight="1" x14ac:dyDescent="0.25">
      <c r="A41" s="70"/>
      <c r="B41" s="71"/>
      <c r="C41" s="72"/>
      <c r="D41" s="72"/>
      <c r="E41" s="72"/>
      <c r="F41" s="71"/>
      <c r="G41" s="78"/>
      <c r="H41" s="73"/>
      <c r="I41" s="123"/>
      <c r="K41" s="125" t="s">
        <v>489</v>
      </c>
      <c r="L41" s="125">
        <v>84042</v>
      </c>
      <c r="M41" s="125">
        <v>84160</v>
      </c>
      <c r="N41" s="125" t="s">
        <v>399</v>
      </c>
      <c r="O41" s="125" t="s">
        <v>452</v>
      </c>
      <c r="P41" s="125" t="s">
        <v>401</v>
      </c>
      <c r="Q41" s="125">
        <v>32.68</v>
      </c>
      <c r="R41" s="125" t="s">
        <v>490</v>
      </c>
      <c r="S41" s="125">
        <v>54</v>
      </c>
      <c r="AB41" s="130"/>
      <c r="AC41" s="131"/>
      <c r="AD41" s="130" t="s">
        <v>289</v>
      </c>
      <c r="AE41" s="137"/>
    </row>
    <row r="42" spans="1:46" ht="36.75" customHeight="1" x14ac:dyDescent="0.25">
      <c r="A42" s="70"/>
      <c r="B42" s="71"/>
      <c r="C42" s="72"/>
      <c r="D42" s="72"/>
      <c r="E42" s="72"/>
      <c r="F42" s="71"/>
      <c r="G42" s="78"/>
      <c r="H42" s="73"/>
      <c r="I42" s="123"/>
      <c r="K42" s="125" t="s">
        <v>491</v>
      </c>
      <c r="L42" s="125">
        <v>84043</v>
      </c>
      <c r="M42" s="125">
        <v>84320</v>
      </c>
      <c r="N42" s="125" t="s">
        <v>369</v>
      </c>
      <c r="O42" s="125" t="s">
        <v>391</v>
      </c>
      <c r="P42" s="125" t="s">
        <v>370</v>
      </c>
      <c r="Q42" s="125">
        <v>16.57</v>
      </c>
      <c r="R42" s="125" t="s">
        <v>492</v>
      </c>
      <c r="S42" s="125">
        <v>511</v>
      </c>
      <c r="AB42" s="130"/>
      <c r="AC42" s="131" t="s">
        <v>291</v>
      </c>
      <c r="AD42" s="130" t="s">
        <v>292</v>
      </c>
      <c r="AE42" s="137" t="s">
        <v>293</v>
      </c>
    </row>
    <row r="43" spans="1:46" ht="36.75" customHeight="1" x14ac:dyDescent="0.25">
      <c r="A43" s="70"/>
      <c r="B43" s="71"/>
      <c r="C43" s="72"/>
      <c r="D43" s="72"/>
      <c r="E43" s="72"/>
      <c r="F43" s="71"/>
      <c r="G43" s="78"/>
      <c r="H43" s="73"/>
      <c r="I43" s="123"/>
      <c r="K43" s="125" t="s">
        <v>493</v>
      </c>
      <c r="L43" s="125">
        <v>84044</v>
      </c>
      <c r="M43" s="125">
        <v>84340</v>
      </c>
      <c r="N43" s="125" t="s">
        <v>390</v>
      </c>
      <c r="O43" s="125" t="s">
        <v>428</v>
      </c>
      <c r="P43" s="125" t="s">
        <v>443</v>
      </c>
      <c r="Q43" s="125">
        <v>14.91</v>
      </c>
      <c r="R43" s="125" t="s">
        <v>494</v>
      </c>
      <c r="S43" s="125">
        <v>75</v>
      </c>
      <c r="AB43" s="130" t="s">
        <v>294</v>
      </c>
      <c r="AC43" s="131" t="s">
        <v>295</v>
      </c>
      <c r="AD43" s="130" t="s">
        <v>296</v>
      </c>
      <c r="AE43" s="137" t="s">
        <v>297</v>
      </c>
    </row>
    <row r="44" spans="1:46" ht="15.6" thickBot="1" x14ac:dyDescent="0.3">
      <c r="A44" s="74"/>
      <c r="B44" s="75"/>
      <c r="C44" s="75"/>
      <c r="D44" s="76"/>
      <c r="E44" s="76"/>
      <c r="F44" s="75"/>
      <c r="G44" s="76">
        <f t="shared" ref="G44" si="0">SUM(G29:G43)</f>
        <v>0</v>
      </c>
      <c r="H44" s="77"/>
      <c r="I44" s="123"/>
      <c r="K44" s="125" t="s">
        <v>495</v>
      </c>
      <c r="L44" s="125">
        <v>84045</v>
      </c>
      <c r="M44" s="125">
        <v>84110</v>
      </c>
      <c r="N44" s="125" t="s">
        <v>390</v>
      </c>
      <c r="O44" s="125" t="s">
        <v>428</v>
      </c>
      <c r="P44" s="125" t="s">
        <v>443</v>
      </c>
      <c r="Q44" s="125">
        <v>8.65</v>
      </c>
      <c r="R44" s="125" t="s">
        <v>496</v>
      </c>
      <c r="S44" s="125">
        <v>50</v>
      </c>
      <c r="AB44" s="130"/>
      <c r="AC44" s="131"/>
      <c r="AD44" s="130"/>
      <c r="AE44" s="137" t="s">
        <v>298</v>
      </c>
    </row>
    <row r="45" spans="1:46" ht="12.6" customHeight="1" thickTop="1" thickBot="1" x14ac:dyDescent="0.3">
      <c r="A45" s="66"/>
      <c r="B45" s="54"/>
      <c r="C45" s="54"/>
      <c r="D45" s="54"/>
      <c r="E45" s="54"/>
      <c r="F45" s="54"/>
      <c r="K45" s="125" t="s">
        <v>497</v>
      </c>
      <c r="L45" s="128">
        <v>84046</v>
      </c>
      <c r="M45" s="128">
        <v>84410</v>
      </c>
      <c r="N45" s="128" t="s">
        <v>390</v>
      </c>
      <c r="O45" s="125" t="s">
        <v>415</v>
      </c>
      <c r="P45" s="128" t="s">
        <v>412</v>
      </c>
      <c r="Q45" s="128">
        <v>20.6</v>
      </c>
      <c r="R45" s="128" t="s">
        <v>498</v>
      </c>
      <c r="S45" s="129">
        <v>23</v>
      </c>
      <c r="AB45" s="126" t="s">
        <v>299</v>
      </c>
      <c r="AC45" s="126" t="s">
        <v>300</v>
      </c>
      <c r="AD45" s="126" t="s">
        <v>301</v>
      </c>
      <c r="AE45" s="126" t="s">
        <v>302</v>
      </c>
      <c r="AO45" s="131"/>
      <c r="AT45" s="131"/>
    </row>
    <row r="46" spans="1:46" ht="36.75" customHeight="1" thickTop="1" x14ac:dyDescent="0.25">
      <c r="A46" s="101" t="s">
        <v>50</v>
      </c>
      <c r="B46" s="25" t="s">
        <v>30</v>
      </c>
      <c r="C46" s="25" t="s">
        <v>31</v>
      </c>
      <c r="D46" s="25" t="s">
        <v>32</v>
      </c>
      <c r="E46" s="25" t="s">
        <v>33</v>
      </c>
      <c r="F46" s="25" t="s">
        <v>53</v>
      </c>
      <c r="G46" s="25" t="s">
        <v>185</v>
      </c>
      <c r="H46" s="102" t="s">
        <v>186</v>
      </c>
      <c r="I46" s="124"/>
      <c r="K46" s="125" t="s">
        <v>499</v>
      </c>
      <c r="L46" s="125">
        <v>84139</v>
      </c>
      <c r="M46" s="125">
        <v>84800</v>
      </c>
      <c r="N46" s="125" t="s">
        <v>369</v>
      </c>
      <c r="O46" s="125" t="s">
        <v>477</v>
      </c>
      <c r="P46" s="125" t="s">
        <v>478</v>
      </c>
      <c r="Q46" s="125">
        <v>7.14</v>
      </c>
      <c r="R46" s="125" t="s">
        <v>500</v>
      </c>
      <c r="S46" s="125">
        <v>85</v>
      </c>
      <c r="AB46" s="130"/>
      <c r="AC46" s="131"/>
      <c r="AD46" s="130"/>
      <c r="AE46" s="137" t="s">
        <v>303</v>
      </c>
    </row>
    <row r="47" spans="1:46" ht="36.75" customHeight="1" x14ac:dyDescent="0.25">
      <c r="A47" s="52" t="s">
        <v>34</v>
      </c>
      <c r="B47" s="146"/>
      <c r="C47" s="146"/>
      <c r="D47" s="146"/>
      <c r="E47" s="146"/>
      <c r="F47" s="146"/>
      <c r="G47" s="146"/>
      <c r="H47" s="147"/>
      <c r="I47" s="124"/>
      <c r="K47" s="125" t="s">
        <v>501</v>
      </c>
      <c r="L47" s="125">
        <v>84047</v>
      </c>
      <c r="M47" s="125">
        <v>84400</v>
      </c>
      <c r="N47" s="125" t="s">
        <v>399</v>
      </c>
      <c r="O47" s="125" t="s">
        <v>399</v>
      </c>
      <c r="P47" s="125" t="s">
        <v>407</v>
      </c>
      <c r="Q47" s="125">
        <v>14.9</v>
      </c>
      <c r="R47" s="125" t="s">
        <v>502</v>
      </c>
      <c r="S47" s="125">
        <v>204</v>
      </c>
      <c r="AB47" s="130" t="s">
        <v>304</v>
      </c>
      <c r="AC47" s="131" t="s">
        <v>305</v>
      </c>
      <c r="AD47" s="130" t="s">
        <v>306</v>
      </c>
      <c r="AE47" s="137" t="s">
        <v>290</v>
      </c>
    </row>
    <row r="48" spans="1:46" ht="36.75" customHeight="1" x14ac:dyDescent="0.25">
      <c r="A48" s="52" t="s">
        <v>35</v>
      </c>
      <c r="B48" s="146"/>
      <c r="C48" s="146"/>
      <c r="D48" s="146"/>
      <c r="E48" s="146"/>
      <c r="F48" s="146"/>
      <c r="G48" s="146"/>
      <c r="H48" s="147"/>
      <c r="I48" s="124"/>
      <c r="K48" s="125" t="s">
        <v>503</v>
      </c>
      <c r="L48" s="125">
        <v>84048</v>
      </c>
      <c r="M48" s="125">
        <v>84400</v>
      </c>
      <c r="N48" s="125" t="s">
        <v>399</v>
      </c>
      <c r="O48" s="125" t="s">
        <v>399</v>
      </c>
      <c r="P48" s="125" t="s">
        <v>407</v>
      </c>
      <c r="Q48" s="125">
        <v>8.15</v>
      </c>
      <c r="R48" s="125" t="s">
        <v>448</v>
      </c>
      <c r="S48" s="125">
        <v>8.3000000000000007</v>
      </c>
      <c r="AB48" s="130"/>
      <c r="AC48" s="131"/>
      <c r="AD48" s="130" t="s">
        <v>307</v>
      </c>
      <c r="AE48" s="137"/>
    </row>
    <row r="49" spans="1:80" ht="36.75" customHeight="1" x14ac:dyDescent="0.25">
      <c r="A49" s="52" t="s">
        <v>36</v>
      </c>
      <c r="B49" s="146"/>
      <c r="C49" s="146"/>
      <c r="D49" s="146"/>
      <c r="E49" s="146"/>
      <c r="F49" s="146"/>
      <c r="G49" s="146"/>
      <c r="H49" s="103"/>
      <c r="I49" s="124"/>
      <c r="K49" s="125" t="s">
        <v>504</v>
      </c>
      <c r="L49" s="125">
        <v>84049</v>
      </c>
      <c r="M49" s="125">
        <v>84190</v>
      </c>
      <c r="N49" s="125" t="s">
        <v>390</v>
      </c>
      <c r="O49" s="125" t="s">
        <v>428</v>
      </c>
      <c r="P49" s="125" t="s">
        <v>412</v>
      </c>
      <c r="Q49" s="125">
        <v>27.14</v>
      </c>
      <c r="R49" s="125" t="s">
        <v>505</v>
      </c>
      <c r="S49" s="125">
        <v>18</v>
      </c>
      <c r="AB49" s="130"/>
      <c r="AC49" s="131"/>
      <c r="AD49" s="130" t="s">
        <v>308</v>
      </c>
      <c r="AE49" s="137"/>
    </row>
    <row r="50" spans="1:80" ht="36.75" customHeight="1" thickBot="1" x14ac:dyDescent="0.3">
      <c r="A50" s="53" t="s">
        <v>37</v>
      </c>
      <c r="B50" s="145"/>
      <c r="C50" s="145"/>
      <c r="D50" s="145"/>
      <c r="E50" s="145"/>
      <c r="F50" s="145"/>
      <c r="G50" s="145"/>
      <c r="H50" s="104"/>
      <c r="I50" s="124"/>
      <c r="K50" s="125" t="s">
        <v>506</v>
      </c>
      <c r="L50" s="125">
        <v>84050</v>
      </c>
      <c r="M50" s="125">
        <v>84220</v>
      </c>
      <c r="N50" s="125" t="s">
        <v>399</v>
      </c>
      <c r="O50" s="125" t="s">
        <v>399</v>
      </c>
      <c r="P50" s="125" t="s">
        <v>423</v>
      </c>
      <c r="Q50" s="125">
        <v>48.04</v>
      </c>
      <c r="R50" s="125" t="s">
        <v>507</v>
      </c>
      <c r="S50" s="125">
        <v>37</v>
      </c>
      <c r="AB50" s="130"/>
      <c r="AC50" s="131"/>
      <c r="AD50" s="130" t="s">
        <v>309</v>
      </c>
      <c r="AE50" s="137"/>
    </row>
    <row r="51" spans="1:80" ht="12.6" customHeight="1" thickTop="1" x14ac:dyDescent="0.25">
      <c r="A51" s="66"/>
      <c r="B51" s="54"/>
      <c r="C51" s="54"/>
      <c r="D51" s="54"/>
      <c r="E51" s="54"/>
      <c r="F51" s="54"/>
      <c r="I51" s="124"/>
      <c r="K51" s="125" t="s">
        <v>508</v>
      </c>
      <c r="L51" s="125">
        <v>84051</v>
      </c>
      <c r="M51" s="125">
        <v>84220</v>
      </c>
      <c r="N51" s="125" t="s">
        <v>399</v>
      </c>
      <c r="O51" s="125" t="s">
        <v>399</v>
      </c>
      <c r="P51" s="125" t="s">
        <v>407</v>
      </c>
      <c r="Q51" s="125">
        <v>23.77</v>
      </c>
      <c r="R51" s="125" t="s">
        <v>509</v>
      </c>
      <c r="S51" s="125">
        <v>46</v>
      </c>
      <c r="AB51" s="130"/>
      <c r="AC51" s="131"/>
      <c r="AD51" s="130" t="s">
        <v>310</v>
      </c>
      <c r="AE51" s="137"/>
    </row>
    <row r="52" spans="1:80" s="58" customFormat="1" ht="15.6" x14ac:dyDescent="0.25">
      <c r="A52" s="234" t="s">
        <v>51</v>
      </c>
      <c r="B52" s="235"/>
      <c r="C52" s="235"/>
      <c r="D52" s="235"/>
      <c r="E52" s="235"/>
      <c r="F52" s="235"/>
      <c r="G52" s="235"/>
      <c r="H52" s="235"/>
      <c r="I52" s="120"/>
      <c r="J52" s="85"/>
      <c r="K52" s="125" t="s">
        <v>510</v>
      </c>
      <c r="L52" s="125">
        <v>84052</v>
      </c>
      <c r="M52" s="125">
        <v>84240</v>
      </c>
      <c r="N52" s="125" t="s">
        <v>399</v>
      </c>
      <c r="O52" s="125" t="s">
        <v>400</v>
      </c>
      <c r="P52" s="125" t="s">
        <v>401</v>
      </c>
      <c r="Q52" s="125">
        <v>31.2</v>
      </c>
      <c r="R52" s="125" t="s">
        <v>511</v>
      </c>
      <c r="S52" s="125">
        <v>40</v>
      </c>
      <c r="T52" s="125"/>
      <c r="U52" s="125"/>
      <c r="V52" s="125"/>
      <c r="W52" s="125"/>
      <c r="X52" s="125"/>
      <c r="Y52" s="125"/>
      <c r="Z52" s="125"/>
      <c r="AA52" s="125"/>
      <c r="AB52" s="130" t="s">
        <v>311</v>
      </c>
      <c r="AC52" s="131" t="s">
        <v>312</v>
      </c>
      <c r="AD52" s="130" t="s">
        <v>313</v>
      </c>
      <c r="AE52" s="137" t="s">
        <v>290</v>
      </c>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86"/>
      <c r="BF52" s="86"/>
      <c r="BG52" s="85"/>
      <c r="BH52" s="85"/>
      <c r="BI52" s="85"/>
      <c r="BJ52" s="85"/>
      <c r="BK52" s="85"/>
      <c r="BL52" s="85"/>
      <c r="BM52" s="85"/>
      <c r="BN52" s="85"/>
      <c r="BO52" s="85"/>
      <c r="BP52" s="85"/>
      <c r="BQ52" s="85"/>
      <c r="BR52" s="85"/>
      <c r="BS52" s="85"/>
      <c r="BT52" s="85"/>
      <c r="BU52" s="85"/>
      <c r="BV52" s="85"/>
      <c r="BW52" s="85"/>
      <c r="BX52" s="85"/>
      <c r="BY52" s="85"/>
      <c r="BZ52" s="85"/>
      <c r="CA52" s="87"/>
      <c r="CB52" s="87"/>
    </row>
    <row r="53" spans="1:80" ht="12.6" customHeight="1" thickBot="1" x14ac:dyDescent="0.3">
      <c r="A53" s="66"/>
      <c r="B53" s="54"/>
      <c r="C53" s="54"/>
      <c r="D53" s="54"/>
      <c r="E53" s="54"/>
      <c r="F53" s="54"/>
      <c r="K53" s="125" t="s">
        <v>512</v>
      </c>
      <c r="L53" s="125">
        <v>84053</v>
      </c>
      <c r="M53" s="125">
        <v>84600</v>
      </c>
      <c r="N53" s="125" t="s">
        <v>390</v>
      </c>
      <c r="O53" s="125" t="s">
        <v>513</v>
      </c>
      <c r="P53" s="125" t="s">
        <v>514</v>
      </c>
      <c r="Q53" s="125">
        <v>14.92</v>
      </c>
      <c r="R53" s="125" t="s">
        <v>515</v>
      </c>
      <c r="S53" s="125">
        <v>117</v>
      </c>
      <c r="AB53" s="130" t="s">
        <v>314</v>
      </c>
      <c r="AC53" s="131" t="s">
        <v>315</v>
      </c>
      <c r="AD53" s="130" t="s">
        <v>316</v>
      </c>
      <c r="AE53" s="137" t="s">
        <v>290</v>
      </c>
    </row>
    <row r="54" spans="1:80" ht="36.75" customHeight="1" thickTop="1" x14ac:dyDescent="0.25">
      <c r="A54" s="105" t="s">
        <v>38</v>
      </c>
      <c r="B54" s="106" t="s">
        <v>710</v>
      </c>
      <c r="C54" s="106" t="s">
        <v>258</v>
      </c>
      <c r="D54" s="106" t="s">
        <v>711</v>
      </c>
      <c r="E54" s="106" t="s">
        <v>712</v>
      </c>
      <c r="F54" s="106" t="s">
        <v>44</v>
      </c>
      <c r="G54" s="106" t="s">
        <v>39</v>
      </c>
      <c r="H54" s="107" t="s">
        <v>40</v>
      </c>
      <c r="K54" s="125" t="s">
        <v>516</v>
      </c>
      <c r="L54" s="125">
        <v>84055</v>
      </c>
      <c r="M54" s="125">
        <v>84450</v>
      </c>
      <c r="N54" s="125" t="s">
        <v>369</v>
      </c>
      <c r="O54" s="125" t="s">
        <v>517</v>
      </c>
      <c r="P54" s="125" t="s">
        <v>370</v>
      </c>
      <c r="Q54" s="125">
        <v>2.57</v>
      </c>
      <c r="R54" s="125" t="s">
        <v>518</v>
      </c>
      <c r="S54" s="125">
        <v>586</v>
      </c>
      <c r="AB54" s="130"/>
      <c r="AC54" s="131"/>
      <c r="AD54" s="130" t="s">
        <v>317</v>
      </c>
      <c r="AE54" s="137"/>
    </row>
    <row r="55" spans="1:80" ht="36.75" customHeight="1" x14ac:dyDescent="0.25">
      <c r="A55" s="52" t="s">
        <v>41</v>
      </c>
      <c r="B55" s="59"/>
      <c r="C55" s="59"/>
      <c r="D55" s="59"/>
      <c r="E55" s="59"/>
      <c r="F55" s="60" t="str">
        <f>IF(SUM(B55:E55)=0,"",SUM(B55:E55))</f>
        <v/>
      </c>
      <c r="G55" s="61"/>
      <c r="H55" s="108" t="str">
        <f>IFERROR(F55/$F$60,"")</f>
        <v/>
      </c>
      <c r="K55" s="125" t="s">
        <v>519</v>
      </c>
      <c r="L55" s="125">
        <v>84056</v>
      </c>
      <c r="M55" s="125">
        <v>84150</v>
      </c>
      <c r="N55" s="125" t="s">
        <v>390</v>
      </c>
      <c r="O55" s="125" t="s">
        <v>431</v>
      </c>
      <c r="P55" s="125" t="s">
        <v>458</v>
      </c>
      <c r="Q55" s="125">
        <v>23.87</v>
      </c>
      <c r="R55" s="125" t="s">
        <v>520</v>
      </c>
      <c r="S55" s="125">
        <v>226</v>
      </c>
      <c r="AB55" s="130"/>
      <c r="AC55" s="131"/>
      <c r="AD55" s="130" t="s">
        <v>318</v>
      </c>
      <c r="AE55" s="137"/>
    </row>
    <row r="56" spans="1:80" ht="36.75" customHeight="1" x14ac:dyDescent="0.25">
      <c r="A56" s="109" t="s">
        <v>52</v>
      </c>
      <c r="B56" s="62"/>
      <c r="C56" s="62"/>
      <c r="D56" s="62"/>
      <c r="E56" s="62"/>
      <c r="F56" s="63" t="str">
        <f t="shared" ref="F56:F59" si="1">IF(SUM(B56:E56)=0,"",SUM(B56:E56))</f>
        <v/>
      </c>
      <c r="G56" s="64"/>
      <c r="H56" s="110" t="str">
        <f t="shared" ref="H56:H59" si="2">IFERROR(F56/$F$60,"")</f>
        <v/>
      </c>
      <c r="K56" s="125" t="s">
        <v>521</v>
      </c>
      <c r="L56" s="125">
        <v>84057</v>
      </c>
      <c r="M56" s="125">
        <v>84220</v>
      </c>
      <c r="N56" s="125" t="s">
        <v>399</v>
      </c>
      <c r="O56" s="125" t="s">
        <v>399</v>
      </c>
      <c r="P56" s="125" t="s">
        <v>407</v>
      </c>
      <c r="Q56" s="125">
        <v>8.2899999999999991</v>
      </c>
      <c r="R56" s="125" t="s">
        <v>522</v>
      </c>
      <c r="S56" s="125">
        <v>41</v>
      </c>
      <c r="AB56" s="130"/>
      <c r="AC56" s="131"/>
      <c r="AD56" s="130" t="s">
        <v>319</v>
      </c>
      <c r="AE56" s="137"/>
    </row>
    <row r="57" spans="1:80" ht="36.75" customHeight="1" x14ac:dyDescent="0.25">
      <c r="A57" s="52" t="s">
        <v>42</v>
      </c>
      <c r="B57" s="59"/>
      <c r="C57" s="59"/>
      <c r="D57" s="59"/>
      <c r="E57" s="59"/>
      <c r="F57" s="60" t="str">
        <f t="shared" si="1"/>
        <v/>
      </c>
      <c r="G57" s="61" t="s">
        <v>195</v>
      </c>
      <c r="H57" s="108" t="str">
        <f t="shared" si="2"/>
        <v/>
      </c>
      <c r="K57" s="125" t="s">
        <v>477</v>
      </c>
      <c r="L57" s="125">
        <v>84054</v>
      </c>
      <c r="M57" s="125">
        <v>84800</v>
      </c>
      <c r="N57" s="125" t="s">
        <v>369</v>
      </c>
      <c r="O57" s="125" t="s">
        <v>477</v>
      </c>
      <c r="P57" s="125" t="s">
        <v>478</v>
      </c>
      <c r="Q57" s="125">
        <v>44.57</v>
      </c>
      <c r="R57" s="125" t="s">
        <v>523</v>
      </c>
      <c r="S57" s="125">
        <v>436</v>
      </c>
      <c r="AB57" s="130"/>
      <c r="AC57" s="131" t="s">
        <v>320</v>
      </c>
      <c r="AD57" s="130" t="s">
        <v>321</v>
      </c>
      <c r="AE57" s="137" t="s">
        <v>324</v>
      </c>
    </row>
    <row r="58" spans="1:80" ht="36.75" customHeight="1" x14ac:dyDescent="0.25">
      <c r="A58" s="52" t="s">
        <v>43</v>
      </c>
      <c r="B58" s="59"/>
      <c r="C58" s="59"/>
      <c r="D58" s="59"/>
      <c r="E58" s="59"/>
      <c r="F58" s="60" t="str">
        <f t="shared" si="1"/>
        <v/>
      </c>
      <c r="G58" s="65"/>
      <c r="H58" s="108" t="str">
        <f t="shared" si="2"/>
        <v/>
      </c>
      <c r="K58" s="125" t="s">
        <v>524</v>
      </c>
      <c r="L58" s="125">
        <v>84009</v>
      </c>
      <c r="M58" s="125">
        <v>84240</v>
      </c>
      <c r="N58" s="125" t="s">
        <v>399</v>
      </c>
      <c r="O58" s="125" t="s">
        <v>400</v>
      </c>
      <c r="P58" s="125" t="s">
        <v>401</v>
      </c>
      <c r="Q58" s="125">
        <v>27.74</v>
      </c>
      <c r="R58" s="125" t="s">
        <v>525</v>
      </c>
      <c r="S58" s="125">
        <v>56</v>
      </c>
      <c r="AB58" s="130"/>
      <c r="AC58" s="131"/>
      <c r="AD58" s="130" t="s">
        <v>322</v>
      </c>
      <c r="AE58" s="137" t="s">
        <v>325</v>
      </c>
    </row>
    <row r="59" spans="1:80" ht="36.75" customHeight="1" x14ac:dyDescent="0.25">
      <c r="A59" s="52" t="s">
        <v>193</v>
      </c>
      <c r="B59" s="59"/>
      <c r="C59" s="59"/>
      <c r="D59" s="59"/>
      <c r="E59" s="59"/>
      <c r="F59" s="60" t="str">
        <f t="shared" si="1"/>
        <v/>
      </c>
      <c r="G59" s="61" t="s">
        <v>194</v>
      </c>
      <c r="H59" s="108" t="str">
        <f t="shared" si="2"/>
        <v/>
      </c>
      <c r="K59" s="125" t="s">
        <v>526</v>
      </c>
      <c r="L59" s="125">
        <v>84010</v>
      </c>
      <c r="M59" s="125">
        <v>84120</v>
      </c>
      <c r="N59" s="125" t="s">
        <v>399</v>
      </c>
      <c r="O59" s="125" t="s">
        <v>400</v>
      </c>
      <c r="P59" s="125" t="s">
        <v>401</v>
      </c>
      <c r="Q59" s="125">
        <v>5.9</v>
      </c>
      <c r="R59" s="125" t="s">
        <v>527</v>
      </c>
      <c r="S59" s="125">
        <v>138</v>
      </c>
      <c r="AB59" s="130"/>
      <c r="AC59" s="131"/>
      <c r="AD59" s="130" t="s">
        <v>323</v>
      </c>
      <c r="AE59" s="128"/>
    </row>
    <row r="60" spans="1:80" ht="36.75" customHeight="1" thickBot="1" x14ac:dyDescent="0.3">
      <c r="A60" s="111" t="s">
        <v>44</v>
      </c>
      <c r="B60" s="112" t="str">
        <f>IF(SUM(B55:B59)=0,"",SUM(B55:B59))</f>
        <v/>
      </c>
      <c r="C60" s="112" t="str">
        <f t="shared" ref="C60:F60" si="3">IF(SUM(C55:C59)=0,"",SUM(C55:C59))</f>
        <v/>
      </c>
      <c r="D60" s="112" t="str">
        <f t="shared" si="3"/>
        <v/>
      </c>
      <c r="E60" s="112" t="str">
        <f t="shared" si="3"/>
        <v/>
      </c>
      <c r="F60" s="112" t="str">
        <f t="shared" si="3"/>
        <v/>
      </c>
      <c r="G60" s="112"/>
      <c r="H60" s="113"/>
      <c r="K60" s="125" t="s">
        <v>528</v>
      </c>
      <c r="L60" s="125">
        <v>84084</v>
      </c>
      <c r="M60" s="125">
        <v>84240</v>
      </c>
      <c r="N60" s="125" t="s">
        <v>399</v>
      </c>
      <c r="O60" s="125" t="s">
        <v>400</v>
      </c>
      <c r="P60" s="125" t="s">
        <v>401</v>
      </c>
      <c r="Q60" s="125">
        <v>14.63</v>
      </c>
      <c r="R60" s="125" t="s">
        <v>529</v>
      </c>
      <c r="S60" s="125">
        <v>91</v>
      </c>
    </row>
    <row r="61" spans="1:80" ht="12.6" customHeight="1" thickTop="1" thickBot="1" x14ac:dyDescent="0.3">
      <c r="A61" s="66"/>
      <c r="B61" s="54"/>
      <c r="C61" s="54"/>
      <c r="D61" s="54"/>
      <c r="E61" s="54"/>
      <c r="F61" s="54"/>
      <c r="K61" s="125" t="s">
        <v>530</v>
      </c>
      <c r="L61" s="125">
        <v>84100</v>
      </c>
      <c r="M61" s="125">
        <v>84190</v>
      </c>
      <c r="N61" s="125" t="s">
        <v>390</v>
      </c>
      <c r="O61" s="125" t="s">
        <v>428</v>
      </c>
      <c r="P61" s="125" t="s">
        <v>412</v>
      </c>
      <c r="Q61" s="125">
        <v>4.87</v>
      </c>
      <c r="R61" s="125" t="s">
        <v>531</v>
      </c>
      <c r="S61" s="125">
        <v>10</v>
      </c>
    </row>
    <row r="62" spans="1:80" ht="36.75" customHeight="1" thickTop="1" x14ac:dyDescent="0.25">
      <c r="A62" s="114" t="s">
        <v>45</v>
      </c>
      <c r="B62" s="115" t="s">
        <v>710</v>
      </c>
      <c r="C62" s="115" t="s">
        <v>258</v>
      </c>
      <c r="D62" s="115" t="s">
        <v>711</v>
      </c>
      <c r="E62" s="115" t="s">
        <v>712</v>
      </c>
      <c r="F62" s="115" t="s">
        <v>44</v>
      </c>
      <c r="G62" s="115" t="s">
        <v>39</v>
      </c>
      <c r="H62" s="116" t="s">
        <v>40</v>
      </c>
      <c r="K62" s="125" t="s">
        <v>532</v>
      </c>
      <c r="L62" s="125">
        <v>84101</v>
      </c>
      <c r="M62" s="125">
        <v>84210</v>
      </c>
      <c r="N62" s="125" t="s">
        <v>390</v>
      </c>
      <c r="O62" s="125" t="s">
        <v>415</v>
      </c>
      <c r="P62" s="125" t="s">
        <v>412</v>
      </c>
      <c r="Q62" s="125">
        <v>11.03</v>
      </c>
      <c r="R62" s="125" t="s">
        <v>533</v>
      </c>
      <c r="S62" s="125">
        <v>38</v>
      </c>
    </row>
    <row r="63" spans="1:80" ht="36.75" customHeight="1" x14ac:dyDescent="0.25">
      <c r="A63" s="52" t="s">
        <v>55</v>
      </c>
      <c r="B63" s="59"/>
      <c r="C63" s="59"/>
      <c r="D63" s="59"/>
      <c r="E63" s="59"/>
      <c r="F63" s="60" t="str">
        <f t="shared" ref="F63:F69" si="4">IF(SUM(B63:E63)=0,"",SUM(B63:E63))</f>
        <v/>
      </c>
      <c r="G63" s="61"/>
      <c r="H63" s="108" t="str">
        <f>IFERROR(F63/$F$70,"")</f>
        <v/>
      </c>
      <c r="K63" s="125" t="s">
        <v>534</v>
      </c>
      <c r="L63" s="125">
        <v>84133</v>
      </c>
      <c r="M63" s="125">
        <v>84240</v>
      </c>
      <c r="N63" s="125" t="s">
        <v>399</v>
      </c>
      <c r="O63" s="125" t="s">
        <v>400</v>
      </c>
      <c r="P63" s="125" t="s">
        <v>401</v>
      </c>
      <c r="Q63" s="125">
        <v>41.3</v>
      </c>
      <c r="R63" s="125" t="s">
        <v>535</v>
      </c>
      <c r="S63" s="125">
        <v>104</v>
      </c>
    </row>
    <row r="64" spans="1:80" ht="36.75" customHeight="1" x14ac:dyDescent="0.25">
      <c r="A64" s="52" t="s">
        <v>54</v>
      </c>
      <c r="B64" s="59"/>
      <c r="C64" s="59"/>
      <c r="D64" s="59"/>
      <c r="E64" s="59"/>
      <c r="F64" s="60" t="str">
        <f t="shared" si="4"/>
        <v/>
      </c>
      <c r="G64" s="61"/>
      <c r="H64" s="108" t="str">
        <f t="shared" ref="H64:H69" si="5">IFERROR(F64/$F$70,"")</f>
        <v/>
      </c>
      <c r="K64" s="125" t="s">
        <v>536</v>
      </c>
      <c r="L64" s="125">
        <v>84058</v>
      </c>
      <c r="M64" s="125">
        <v>84480</v>
      </c>
      <c r="N64" s="125" t="s">
        <v>399</v>
      </c>
      <c r="O64" s="125" t="s">
        <v>399</v>
      </c>
      <c r="P64" s="125" t="s">
        <v>407</v>
      </c>
      <c r="Q64" s="125">
        <v>10.66</v>
      </c>
      <c r="R64" s="125" t="s">
        <v>537</v>
      </c>
      <c r="S64" s="125">
        <v>38</v>
      </c>
    </row>
    <row r="65" spans="1:19" ht="36.75" customHeight="1" x14ac:dyDescent="0.25">
      <c r="A65" s="52" t="s">
        <v>46</v>
      </c>
      <c r="B65" s="59"/>
      <c r="C65" s="59"/>
      <c r="D65" s="59"/>
      <c r="E65" s="59"/>
      <c r="F65" s="60" t="str">
        <f t="shared" si="4"/>
        <v/>
      </c>
      <c r="G65" s="61"/>
      <c r="H65" s="108" t="str">
        <f t="shared" si="5"/>
        <v/>
      </c>
      <c r="K65" s="125" t="s">
        <v>538</v>
      </c>
      <c r="L65" s="125">
        <v>84059</v>
      </c>
      <c r="M65" s="125">
        <v>84190</v>
      </c>
      <c r="N65" s="125" t="s">
        <v>390</v>
      </c>
      <c r="O65" s="125" t="s">
        <v>428</v>
      </c>
      <c r="P65" s="125" t="s">
        <v>412</v>
      </c>
      <c r="Q65" s="125">
        <v>4.54</v>
      </c>
      <c r="R65" s="125" t="s">
        <v>539</v>
      </c>
      <c r="S65" s="125">
        <v>26</v>
      </c>
    </row>
    <row r="66" spans="1:19" ht="36.75" customHeight="1" x14ac:dyDescent="0.25">
      <c r="A66" s="52" t="s">
        <v>47</v>
      </c>
      <c r="B66" s="59"/>
      <c r="C66" s="59"/>
      <c r="D66" s="59"/>
      <c r="E66" s="59"/>
      <c r="F66" s="60" t="str">
        <f t="shared" si="4"/>
        <v/>
      </c>
      <c r="G66" s="61"/>
      <c r="H66" s="108" t="str">
        <f t="shared" si="5"/>
        <v/>
      </c>
      <c r="K66" s="125" t="s">
        <v>540</v>
      </c>
      <c r="L66" s="125">
        <v>84061</v>
      </c>
      <c r="M66" s="125">
        <v>84290</v>
      </c>
      <c r="N66" s="125" t="s">
        <v>390</v>
      </c>
      <c r="O66" s="125" t="s">
        <v>437</v>
      </c>
      <c r="P66" s="125" t="s">
        <v>463</v>
      </c>
      <c r="Q66" s="125">
        <v>9.2899999999999991</v>
      </c>
      <c r="R66" s="125" t="s">
        <v>541</v>
      </c>
      <c r="S66" s="125">
        <v>36</v>
      </c>
    </row>
    <row r="67" spans="1:19" ht="36.75" customHeight="1" x14ac:dyDescent="0.25">
      <c r="A67" s="52" t="s">
        <v>48</v>
      </c>
      <c r="B67" s="59"/>
      <c r="C67" s="59"/>
      <c r="D67" s="59"/>
      <c r="E67" s="59"/>
      <c r="F67" s="60" t="str">
        <f t="shared" si="4"/>
        <v/>
      </c>
      <c r="G67" s="61"/>
      <c r="H67" s="108" t="str">
        <f t="shared" si="5"/>
        <v/>
      </c>
      <c r="K67" s="125" t="s">
        <v>542</v>
      </c>
      <c r="L67" s="125">
        <v>84060</v>
      </c>
      <c r="M67" s="125">
        <v>84400</v>
      </c>
      <c r="N67" s="125" t="s">
        <v>399</v>
      </c>
      <c r="O67" s="125" t="s">
        <v>399</v>
      </c>
      <c r="P67" s="125" t="s">
        <v>407</v>
      </c>
      <c r="Q67" s="125">
        <v>21.79</v>
      </c>
      <c r="R67" s="125" t="s">
        <v>543</v>
      </c>
      <c r="S67" s="125">
        <v>1.7</v>
      </c>
    </row>
    <row r="68" spans="1:19" ht="36.75" customHeight="1" x14ac:dyDescent="0.25">
      <c r="A68" s="52" t="s">
        <v>49</v>
      </c>
      <c r="B68" s="59"/>
      <c r="C68" s="59"/>
      <c r="D68" s="59"/>
      <c r="E68" s="59"/>
      <c r="F68" s="60" t="str">
        <f t="shared" si="4"/>
        <v/>
      </c>
      <c r="G68" s="61"/>
      <c r="H68" s="108" t="str">
        <f t="shared" si="5"/>
        <v/>
      </c>
      <c r="K68" s="125" t="s">
        <v>544</v>
      </c>
      <c r="L68" s="125">
        <v>84062</v>
      </c>
      <c r="M68" s="125">
        <v>84800</v>
      </c>
      <c r="N68" s="125" t="s">
        <v>399</v>
      </c>
      <c r="O68" s="125" t="s">
        <v>452</v>
      </c>
      <c r="P68" s="125" t="s">
        <v>423</v>
      </c>
      <c r="Q68" s="125">
        <v>16.93</v>
      </c>
      <c r="R68" s="125" t="s">
        <v>545</v>
      </c>
      <c r="S68" s="125">
        <v>97</v>
      </c>
    </row>
    <row r="69" spans="1:19" ht="36.75" customHeight="1" x14ac:dyDescent="0.25">
      <c r="A69" s="52" t="s">
        <v>193</v>
      </c>
      <c r="B69" s="59"/>
      <c r="C69" s="59"/>
      <c r="D69" s="59"/>
      <c r="E69" s="59"/>
      <c r="F69" s="60" t="str">
        <f t="shared" si="4"/>
        <v/>
      </c>
      <c r="G69" s="61" t="s">
        <v>194</v>
      </c>
      <c r="H69" s="108" t="str">
        <f t="shared" si="5"/>
        <v/>
      </c>
      <c r="K69" s="125" t="s">
        <v>546</v>
      </c>
      <c r="L69" s="125">
        <v>84063</v>
      </c>
      <c r="M69" s="125">
        <v>84840</v>
      </c>
      <c r="N69" s="125" t="s">
        <v>390</v>
      </c>
      <c r="O69" s="125" t="s">
        <v>437</v>
      </c>
      <c r="P69" s="125" t="s">
        <v>438</v>
      </c>
      <c r="Q69" s="125">
        <v>11.97</v>
      </c>
      <c r="R69" s="125" t="s">
        <v>547</v>
      </c>
      <c r="S69" s="125">
        <v>33</v>
      </c>
    </row>
    <row r="70" spans="1:19" ht="36.75" customHeight="1" thickBot="1" x14ac:dyDescent="0.3">
      <c r="A70" s="117" t="s">
        <v>44</v>
      </c>
      <c r="B70" s="118" t="str">
        <f>IF(SUM(B63:B69)=0,"",SUM(B63:B69))</f>
        <v/>
      </c>
      <c r="C70" s="118" t="str">
        <f t="shared" ref="C70:F70" si="6">IF(SUM(C63:C69)=0,"",SUM(C63:C69))</f>
        <v/>
      </c>
      <c r="D70" s="118" t="str">
        <f t="shared" si="6"/>
        <v/>
      </c>
      <c r="E70" s="118" t="str">
        <f t="shared" si="6"/>
        <v/>
      </c>
      <c r="F70" s="118" t="str">
        <f t="shared" si="6"/>
        <v/>
      </c>
      <c r="G70" s="118"/>
      <c r="H70" s="119"/>
      <c r="K70" s="125" t="s">
        <v>548</v>
      </c>
      <c r="L70" s="125">
        <v>84064</v>
      </c>
      <c r="M70" s="125">
        <v>84840</v>
      </c>
      <c r="N70" s="125" t="s">
        <v>390</v>
      </c>
      <c r="O70" s="125" t="s">
        <v>437</v>
      </c>
      <c r="P70" s="125" t="s">
        <v>438</v>
      </c>
      <c r="Q70" s="125">
        <v>17.37</v>
      </c>
      <c r="R70" s="125" t="s">
        <v>549</v>
      </c>
      <c r="S70" s="125">
        <v>219</v>
      </c>
    </row>
    <row r="71" spans="1:19" ht="36.75" customHeight="1" thickTop="1" x14ac:dyDescent="0.25">
      <c r="A71" s="66"/>
      <c r="B71" s="54"/>
      <c r="C71" s="54"/>
      <c r="D71" s="54"/>
      <c r="E71" s="54"/>
      <c r="F71" s="54"/>
      <c r="K71" s="125" t="s">
        <v>550</v>
      </c>
      <c r="L71" s="125">
        <v>84065</v>
      </c>
      <c r="M71" s="125">
        <v>84360</v>
      </c>
      <c r="N71" s="125" t="s">
        <v>399</v>
      </c>
      <c r="O71" s="125" t="s">
        <v>452</v>
      </c>
      <c r="P71" s="125" t="s">
        <v>423</v>
      </c>
      <c r="Q71" s="125">
        <v>21.81</v>
      </c>
      <c r="R71" s="125" t="s">
        <v>551</v>
      </c>
      <c r="S71" s="125">
        <v>177</v>
      </c>
    </row>
    <row r="72" spans="1:19" ht="36.75" customHeight="1" x14ac:dyDescent="0.25">
      <c r="A72" s="66"/>
      <c r="B72" s="54"/>
      <c r="C72" s="54"/>
      <c r="D72" s="54"/>
      <c r="E72" s="54"/>
      <c r="F72" s="54"/>
      <c r="K72" s="125" t="s">
        <v>552</v>
      </c>
      <c r="L72" s="125">
        <v>84008</v>
      </c>
      <c r="M72" s="125">
        <v>84330</v>
      </c>
      <c r="N72" s="125" t="s">
        <v>390</v>
      </c>
      <c r="O72" s="125" t="s">
        <v>428</v>
      </c>
      <c r="P72" s="125" t="s">
        <v>412</v>
      </c>
      <c r="Q72" s="125">
        <v>16.04</v>
      </c>
      <c r="R72" s="125" t="s">
        <v>553</v>
      </c>
      <c r="S72" s="125">
        <v>39</v>
      </c>
    </row>
    <row r="73" spans="1:19" ht="36.75" customHeight="1" x14ac:dyDescent="0.25">
      <c r="A73" s="66"/>
      <c r="B73" s="54"/>
      <c r="C73" s="54"/>
      <c r="D73" s="54"/>
      <c r="E73" s="54"/>
      <c r="F73" s="54"/>
      <c r="K73" s="125" t="s">
        <v>554</v>
      </c>
      <c r="L73" s="125">
        <v>84011</v>
      </c>
      <c r="M73" s="125">
        <v>84210</v>
      </c>
      <c r="N73" s="125" t="s">
        <v>390</v>
      </c>
      <c r="O73" s="125" t="s">
        <v>415</v>
      </c>
      <c r="P73" s="125" t="s">
        <v>412</v>
      </c>
      <c r="Q73" s="125">
        <v>9.0399999999999991</v>
      </c>
      <c r="R73" s="125" t="s">
        <v>555</v>
      </c>
      <c r="S73" s="125">
        <v>39</v>
      </c>
    </row>
    <row r="74" spans="1:19" ht="36.75" customHeight="1" x14ac:dyDescent="0.25">
      <c r="A74" s="66"/>
      <c r="B74" s="54"/>
      <c r="C74" s="54"/>
      <c r="D74" s="54"/>
      <c r="E74" s="54"/>
      <c r="F74" s="54"/>
      <c r="K74" s="125" t="s">
        <v>517</v>
      </c>
      <c r="L74" s="125">
        <v>84092</v>
      </c>
      <c r="M74" s="125">
        <v>84130</v>
      </c>
      <c r="N74" s="125" t="s">
        <v>369</v>
      </c>
      <c r="O74" s="125" t="s">
        <v>517</v>
      </c>
      <c r="P74" s="125" t="s">
        <v>370</v>
      </c>
      <c r="Q74" s="125">
        <v>10.77</v>
      </c>
      <c r="R74" s="125" t="s">
        <v>556</v>
      </c>
      <c r="S74" s="138">
        <v>1628</v>
      </c>
    </row>
    <row r="75" spans="1:19" ht="36.75" customHeight="1" x14ac:dyDescent="0.25">
      <c r="A75" s="66"/>
      <c r="B75" s="54"/>
      <c r="C75" s="54"/>
      <c r="D75" s="54"/>
      <c r="E75" s="54"/>
      <c r="F75" s="54"/>
      <c r="K75" s="125" t="s">
        <v>557</v>
      </c>
      <c r="L75" s="125">
        <v>84132</v>
      </c>
      <c r="M75" s="125">
        <v>84250</v>
      </c>
      <c r="N75" s="125" t="s">
        <v>369</v>
      </c>
      <c r="O75" s="125" t="s">
        <v>477</v>
      </c>
      <c r="P75" s="125" t="s">
        <v>478</v>
      </c>
      <c r="Q75" s="125">
        <v>35.53</v>
      </c>
      <c r="R75" s="125" t="s">
        <v>558</v>
      </c>
      <c r="S75" s="125">
        <v>255</v>
      </c>
    </row>
    <row r="76" spans="1:19" ht="36.75" customHeight="1" x14ac:dyDescent="0.25">
      <c r="A76" s="66"/>
      <c r="B76" s="54"/>
      <c r="C76" s="54"/>
      <c r="D76" s="54"/>
      <c r="E76" s="54"/>
      <c r="F76" s="54"/>
      <c r="K76" s="125" t="s">
        <v>559</v>
      </c>
      <c r="L76" s="125">
        <v>84066</v>
      </c>
      <c r="M76" s="125">
        <v>84220</v>
      </c>
      <c r="N76" s="125" t="s">
        <v>399</v>
      </c>
      <c r="O76" s="125" t="s">
        <v>399</v>
      </c>
      <c r="P76" s="125" t="s">
        <v>407</v>
      </c>
      <c r="Q76" s="125">
        <v>38.89</v>
      </c>
      <c r="R76" s="125" t="s">
        <v>560</v>
      </c>
      <c r="S76" s="125">
        <v>7.4</v>
      </c>
    </row>
    <row r="77" spans="1:19" ht="36.75" customHeight="1" x14ac:dyDescent="0.25">
      <c r="A77" s="66"/>
      <c r="B77" s="54"/>
      <c r="C77" s="54"/>
      <c r="D77" s="54"/>
      <c r="E77" s="54"/>
      <c r="F77" s="54"/>
      <c r="K77" s="125" t="s">
        <v>561</v>
      </c>
      <c r="L77" s="125">
        <v>84067</v>
      </c>
      <c r="M77" s="125">
        <v>84870</v>
      </c>
      <c r="N77" s="125" t="s">
        <v>390</v>
      </c>
      <c r="O77" s="125" t="s">
        <v>390</v>
      </c>
      <c r="P77" s="125" t="s">
        <v>412</v>
      </c>
      <c r="Q77" s="125">
        <v>11.29</v>
      </c>
      <c r="R77" s="125" t="s">
        <v>562</v>
      </c>
      <c r="S77" s="125">
        <v>231</v>
      </c>
    </row>
    <row r="78" spans="1:19" ht="36.75" customHeight="1" x14ac:dyDescent="0.25">
      <c r="A78" s="66"/>
      <c r="B78" s="54"/>
      <c r="C78" s="54"/>
      <c r="D78" s="54"/>
      <c r="E78" s="54"/>
      <c r="F78" s="54"/>
      <c r="K78" s="125" t="s">
        <v>563</v>
      </c>
      <c r="L78" s="125">
        <v>84068</v>
      </c>
      <c r="M78" s="125">
        <v>84160</v>
      </c>
      <c r="N78" s="125" t="s">
        <v>399</v>
      </c>
      <c r="O78" s="125" t="s">
        <v>452</v>
      </c>
      <c r="P78" s="125" t="s">
        <v>423</v>
      </c>
      <c r="Q78" s="125">
        <v>20.18</v>
      </c>
      <c r="R78" s="125" t="s">
        <v>564</v>
      </c>
      <c r="S78" s="125">
        <v>53</v>
      </c>
    </row>
    <row r="79" spans="1:19" ht="36.75" customHeight="1" x14ac:dyDescent="0.25">
      <c r="A79" s="66"/>
      <c r="B79" s="54"/>
      <c r="C79" s="54"/>
      <c r="D79" s="54"/>
      <c r="E79" s="54"/>
      <c r="F79" s="54"/>
      <c r="K79" s="125" t="s">
        <v>565</v>
      </c>
      <c r="L79" s="125">
        <v>84069</v>
      </c>
      <c r="M79" s="125">
        <v>84340</v>
      </c>
      <c r="N79" s="125" t="s">
        <v>390</v>
      </c>
      <c r="O79" s="125" t="s">
        <v>428</v>
      </c>
      <c r="P79" s="125" t="s">
        <v>412</v>
      </c>
      <c r="Q79" s="125">
        <v>45.33</v>
      </c>
      <c r="R79" s="125" t="s">
        <v>566</v>
      </c>
      <c r="S79" s="125">
        <v>64</v>
      </c>
    </row>
    <row r="80" spans="1:19" ht="36.75" customHeight="1" x14ac:dyDescent="0.25">
      <c r="A80" s="66"/>
      <c r="B80" s="54"/>
      <c r="C80" s="54"/>
      <c r="D80" s="54"/>
      <c r="E80" s="54"/>
      <c r="F80" s="54"/>
      <c r="K80" s="125" t="s">
        <v>567</v>
      </c>
      <c r="L80" s="125">
        <v>84070</v>
      </c>
      <c r="M80" s="125">
        <v>84570</v>
      </c>
      <c r="N80" s="125" t="s">
        <v>390</v>
      </c>
      <c r="O80" s="125" t="s">
        <v>415</v>
      </c>
      <c r="P80" s="125" t="s">
        <v>416</v>
      </c>
      <c r="Q80" s="125">
        <v>11.92</v>
      </c>
      <c r="R80" s="125" t="s">
        <v>568</v>
      </c>
      <c r="S80" s="125">
        <v>149</v>
      </c>
    </row>
    <row r="81" spans="1:19" ht="36.75" customHeight="1" x14ac:dyDescent="0.25">
      <c r="A81" s="66"/>
      <c r="B81" s="54"/>
      <c r="C81" s="54"/>
      <c r="D81" s="54"/>
      <c r="E81" s="54"/>
      <c r="F81" s="54"/>
      <c r="K81" s="125" t="s">
        <v>569</v>
      </c>
      <c r="L81" s="125">
        <v>84071</v>
      </c>
      <c r="M81" s="125">
        <v>84660</v>
      </c>
      <c r="N81" s="125" t="s">
        <v>399</v>
      </c>
      <c r="O81" s="125" t="s">
        <v>452</v>
      </c>
      <c r="P81" s="125" t="s">
        <v>423</v>
      </c>
      <c r="Q81" s="125">
        <v>9.1300000000000008</v>
      </c>
      <c r="R81" s="125" t="s">
        <v>570</v>
      </c>
      <c r="S81" s="125">
        <v>211</v>
      </c>
    </row>
    <row r="82" spans="1:19" ht="36.75" customHeight="1" x14ac:dyDescent="0.25">
      <c r="A82" s="66"/>
      <c r="B82" s="54"/>
      <c r="C82" s="54"/>
      <c r="D82" s="54"/>
      <c r="E82" s="54"/>
      <c r="F82" s="54"/>
      <c r="K82" s="125" t="s">
        <v>571</v>
      </c>
      <c r="L82" s="125">
        <v>84072</v>
      </c>
      <c r="M82" s="125">
        <v>84380</v>
      </c>
      <c r="N82" s="125" t="s">
        <v>390</v>
      </c>
      <c r="O82" s="125" t="s">
        <v>415</v>
      </c>
      <c r="P82" s="125" t="s">
        <v>412</v>
      </c>
      <c r="Q82" s="125">
        <v>37.92</v>
      </c>
      <c r="R82" s="125" t="s">
        <v>572</v>
      </c>
      <c r="S82" s="125">
        <v>159</v>
      </c>
    </row>
    <row r="83" spans="1:19" ht="36.75" customHeight="1" x14ac:dyDescent="0.25">
      <c r="A83" s="66"/>
      <c r="B83" s="54"/>
      <c r="C83" s="54"/>
      <c r="D83" s="54"/>
      <c r="E83" s="54"/>
      <c r="F83" s="54"/>
      <c r="K83" s="125" t="s">
        <v>573</v>
      </c>
      <c r="L83" s="125">
        <v>84073</v>
      </c>
      <c r="M83" s="125">
        <v>84560</v>
      </c>
      <c r="N83" s="125" t="s">
        <v>399</v>
      </c>
      <c r="O83" s="125" t="s">
        <v>399</v>
      </c>
      <c r="P83" s="125" t="s">
        <v>407</v>
      </c>
      <c r="Q83" s="125">
        <v>30.27</v>
      </c>
      <c r="R83" s="125" t="s">
        <v>574</v>
      </c>
      <c r="S83" s="125">
        <v>33</v>
      </c>
    </row>
    <row r="84" spans="1:19" ht="36.75" customHeight="1" x14ac:dyDescent="0.25">
      <c r="A84" s="66"/>
      <c r="B84" s="54"/>
      <c r="C84" s="54"/>
      <c r="D84" s="54"/>
      <c r="E84" s="54"/>
      <c r="F84" s="54"/>
      <c r="K84" s="125" t="s">
        <v>575</v>
      </c>
      <c r="L84" s="125">
        <v>84074</v>
      </c>
      <c r="M84" s="125">
        <v>84360</v>
      </c>
      <c r="N84" s="125" t="s">
        <v>399</v>
      </c>
      <c r="O84" s="125" t="s">
        <v>452</v>
      </c>
      <c r="P84" s="125" t="s">
        <v>423</v>
      </c>
      <c r="Q84" s="125">
        <v>26.59</v>
      </c>
      <c r="R84" s="125" t="s">
        <v>576</v>
      </c>
      <c r="S84" s="125">
        <v>79</v>
      </c>
    </row>
    <row r="85" spans="1:19" ht="36.75" customHeight="1" x14ac:dyDescent="0.25">
      <c r="K85" s="125" t="s">
        <v>577</v>
      </c>
      <c r="L85" s="125">
        <v>84075</v>
      </c>
      <c r="M85" s="125">
        <v>84570</v>
      </c>
      <c r="N85" s="125" t="s">
        <v>390</v>
      </c>
      <c r="O85" s="125" t="s">
        <v>415</v>
      </c>
      <c r="P85" s="125" t="s">
        <v>416</v>
      </c>
      <c r="Q85" s="125">
        <v>36.81</v>
      </c>
      <c r="R85" s="125" t="s">
        <v>578</v>
      </c>
      <c r="S85" s="125">
        <v>12</v>
      </c>
    </row>
    <row r="86" spans="1:19" ht="36.75" customHeight="1" x14ac:dyDescent="0.25">
      <c r="K86" s="125" t="s">
        <v>579</v>
      </c>
      <c r="L86" s="125">
        <v>84076</v>
      </c>
      <c r="M86" s="125">
        <v>84120</v>
      </c>
      <c r="N86" s="125" t="s">
        <v>399</v>
      </c>
      <c r="O86" s="125" t="s">
        <v>400</v>
      </c>
      <c r="P86" s="125" t="s">
        <v>401</v>
      </c>
      <c r="Q86" s="125">
        <v>31.66</v>
      </c>
      <c r="R86" s="125" t="s">
        <v>580</v>
      </c>
      <c r="S86" s="125">
        <v>41</v>
      </c>
    </row>
    <row r="87" spans="1:19" ht="36.75" customHeight="1" x14ac:dyDescent="0.25">
      <c r="K87" s="125" t="s">
        <v>581</v>
      </c>
      <c r="L87" s="125">
        <v>84077</v>
      </c>
      <c r="M87" s="125">
        <v>84330</v>
      </c>
      <c r="N87" s="125" t="s">
        <v>390</v>
      </c>
      <c r="O87" s="125" t="s">
        <v>415</v>
      </c>
      <c r="P87" s="125" t="s">
        <v>412</v>
      </c>
      <c r="Q87" s="125">
        <v>4.7300000000000004</v>
      </c>
      <c r="R87" s="125" t="s">
        <v>582</v>
      </c>
      <c r="S87" s="125">
        <v>96</v>
      </c>
    </row>
    <row r="88" spans="1:19" ht="36.75" customHeight="1" x14ac:dyDescent="0.25">
      <c r="K88" s="125" t="s">
        <v>583</v>
      </c>
      <c r="L88" s="125">
        <v>84078</v>
      </c>
      <c r="M88" s="125">
        <v>84430</v>
      </c>
      <c r="N88" s="125" t="s">
        <v>390</v>
      </c>
      <c r="O88" s="125" t="s">
        <v>437</v>
      </c>
      <c r="P88" s="125" t="s">
        <v>438</v>
      </c>
      <c r="Q88" s="125">
        <v>40.65</v>
      </c>
      <c r="R88" s="125" t="s">
        <v>584</v>
      </c>
      <c r="S88" s="125">
        <v>93</v>
      </c>
    </row>
    <row r="89" spans="1:19" ht="36.75" customHeight="1" x14ac:dyDescent="0.25">
      <c r="K89" s="125" t="s">
        <v>585</v>
      </c>
      <c r="L89" s="125">
        <v>84079</v>
      </c>
      <c r="M89" s="125">
        <v>84390</v>
      </c>
      <c r="N89" s="125" t="s">
        <v>390</v>
      </c>
      <c r="O89" s="125" t="s">
        <v>415</v>
      </c>
      <c r="P89" s="125" t="s">
        <v>416</v>
      </c>
      <c r="Q89" s="125">
        <v>47.12</v>
      </c>
      <c r="R89" s="125" t="s">
        <v>586</v>
      </c>
      <c r="S89" s="125">
        <v>6.7</v>
      </c>
    </row>
    <row r="90" spans="1:19" ht="36.75" customHeight="1" x14ac:dyDescent="0.25">
      <c r="K90" s="125" t="s">
        <v>391</v>
      </c>
      <c r="L90" s="125">
        <v>84080</v>
      </c>
      <c r="M90" s="125">
        <v>84170</v>
      </c>
      <c r="N90" s="125" t="s">
        <v>390</v>
      </c>
      <c r="O90" s="125" t="s">
        <v>391</v>
      </c>
      <c r="P90" s="125" t="s">
        <v>392</v>
      </c>
      <c r="Q90" s="125">
        <v>39.020000000000003</v>
      </c>
      <c r="R90" s="125" t="s">
        <v>587</v>
      </c>
      <c r="S90" s="125">
        <v>331</v>
      </c>
    </row>
    <row r="91" spans="1:19" ht="36.75" customHeight="1" x14ac:dyDescent="0.25">
      <c r="K91" s="125" t="s">
        <v>588</v>
      </c>
      <c r="L91" s="125">
        <v>84081</v>
      </c>
      <c r="M91" s="125">
        <v>84310</v>
      </c>
      <c r="N91" s="125" t="s">
        <v>369</v>
      </c>
      <c r="O91" s="125" t="s">
        <v>383</v>
      </c>
      <c r="P91" s="125" t="s">
        <v>370</v>
      </c>
      <c r="Q91" s="125">
        <v>10.35</v>
      </c>
      <c r="R91" s="125" t="s">
        <v>589</v>
      </c>
      <c r="S91" s="125">
        <v>804</v>
      </c>
    </row>
    <row r="92" spans="1:19" ht="36.75" customHeight="1" x14ac:dyDescent="0.25">
      <c r="K92" s="125" t="s">
        <v>590</v>
      </c>
      <c r="L92" s="125">
        <v>84082</v>
      </c>
      <c r="M92" s="125">
        <v>84570</v>
      </c>
      <c r="N92" s="125" t="s">
        <v>390</v>
      </c>
      <c r="O92" s="125" t="s">
        <v>415</v>
      </c>
      <c r="P92" s="125" t="s">
        <v>416</v>
      </c>
      <c r="Q92" s="125">
        <v>25.03</v>
      </c>
      <c r="R92" s="125" t="s">
        <v>591</v>
      </c>
      <c r="S92" s="125">
        <v>75</v>
      </c>
    </row>
    <row r="93" spans="1:19" ht="36.75" customHeight="1" x14ac:dyDescent="0.25">
      <c r="K93" s="125" t="s">
        <v>592</v>
      </c>
      <c r="L93" s="125">
        <v>84083</v>
      </c>
      <c r="M93" s="125">
        <v>84550</v>
      </c>
      <c r="N93" s="125" t="s">
        <v>390</v>
      </c>
      <c r="O93" s="125" t="s">
        <v>437</v>
      </c>
      <c r="P93" s="125" t="s">
        <v>438</v>
      </c>
      <c r="Q93" s="125">
        <v>26.09</v>
      </c>
      <c r="R93" s="125" t="s">
        <v>593</v>
      </c>
      <c r="S93" s="125">
        <v>92</v>
      </c>
    </row>
    <row r="94" spans="1:19" ht="36.75" customHeight="1" x14ac:dyDescent="0.25">
      <c r="K94" s="125" t="s">
        <v>594</v>
      </c>
      <c r="L94" s="125">
        <v>84085</v>
      </c>
      <c r="M94" s="125">
        <v>84220</v>
      </c>
      <c r="N94" s="125" t="s">
        <v>399</v>
      </c>
      <c r="O94" s="125" t="s">
        <v>399</v>
      </c>
      <c r="P94" s="125" t="s">
        <v>407</v>
      </c>
      <c r="Q94" s="125">
        <v>31.27</v>
      </c>
      <c r="R94" s="125" t="s">
        <v>595</v>
      </c>
      <c r="S94" s="125">
        <v>13</v>
      </c>
    </row>
    <row r="95" spans="1:19" ht="36.75" customHeight="1" x14ac:dyDescent="0.25">
      <c r="K95" s="125" t="s">
        <v>596</v>
      </c>
      <c r="L95" s="125">
        <v>84086</v>
      </c>
      <c r="M95" s="125">
        <v>84580</v>
      </c>
      <c r="N95" s="125" t="s">
        <v>399</v>
      </c>
      <c r="O95" s="125" t="s">
        <v>399</v>
      </c>
      <c r="P95" s="125" t="s">
        <v>423</v>
      </c>
      <c r="Q95" s="125">
        <v>24.1</v>
      </c>
      <c r="R95" s="125" t="s">
        <v>597</v>
      </c>
      <c r="S95" s="125">
        <v>55</v>
      </c>
    </row>
    <row r="96" spans="1:19" ht="36.75" customHeight="1" x14ac:dyDescent="0.25">
      <c r="K96" s="125" t="s">
        <v>457</v>
      </c>
      <c r="L96" s="125">
        <v>84087</v>
      </c>
      <c r="M96" s="125">
        <v>84100</v>
      </c>
      <c r="N96" s="125" t="s">
        <v>390</v>
      </c>
      <c r="O96" s="125" t="s">
        <v>457</v>
      </c>
      <c r="P96" s="125" t="s">
        <v>458</v>
      </c>
      <c r="Q96" s="125">
        <v>74.2</v>
      </c>
      <c r="R96" s="125" t="s">
        <v>598</v>
      </c>
      <c r="S96" s="125">
        <v>390</v>
      </c>
    </row>
    <row r="97" spans="11:19" ht="36.75" customHeight="1" x14ac:dyDescent="0.25">
      <c r="K97" s="125" t="s">
        <v>415</v>
      </c>
      <c r="L97" s="125">
        <v>84088</v>
      </c>
      <c r="M97" s="125">
        <v>84210</v>
      </c>
      <c r="N97" s="125" t="s">
        <v>390</v>
      </c>
      <c r="O97" s="125" t="s">
        <v>415</v>
      </c>
      <c r="P97" s="125" t="s">
        <v>392</v>
      </c>
      <c r="Q97" s="125">
        <v>51.12</v>
      </c>
      <c r="R97" s="125" t="s">
        <v>599</v>
      </c>
      <c r="S97" s="125">
        <v>188</v>
      </c>
    </row>
    <row r="98" spans="11:19" ht="36.75" customHeight="1" x14ac:dyDescent="0.25">
      <c r="K98" s="125" t="s">
        <v>400</v>
      </c>
      <c r="L98" s="125">
        <v>84089</v>
      </c>
      <c r="M98" s="125">
        <v>84120</v>
      </c>
      <c r="N98" s="125" t="s">
        <v>399</v>
      </c>
      <c r="O98" s="125" t="s">
        <v>400</v>
      </c>
      <c r="P98" s="125" t="s">
        <v>600</v>
      </c>
      <c r="Q98" s="125">
        <v>66.23</v>
      </c>
      <c r="R98" s="125" t="s">
        <v>601</v>
      </c>
      <c r="S98" s="125">
        <v>308</v>
      </c>
    </row>
    <row r="99" spans="11:19" ht="36.75" customHeight="1" x14ac:dyDescent="0.25">
      <c r="K99" s="125" t="s">
        <v>602</v>
      </c>
      <c r="L99" s="125">
        <v>84090</v>
      </c>
      <c r="M99" s="125">
        <v>84240</v>
      </c>
      <c r="N99" s="125" t="s">
        <v>399</v>
      </c>
      <c r="O99" s="125" t="s">
        <v>400</v>
      </c>
      <c r="P99" s="125" t="s">
        <v>401</v>
      </c>
      <c r="Q99" s="125">
        <v>17.36</v>
      </c>
      <c r="R99" s="125" t="s">
        <v>603</v>
      </c>
      <c r="S99" s="125">
        <v>39</v>
      </c>
    </row>
    <row r="100" spans="11:19" ht="36.75" customHeight="1" x14ac:dyDescent="0.25">
      <c r="K100" s="125" t="s">
        <v>604</v>
      </c>
      <c r="L100" s="125">
        <v>84091</v>
      </c>
      <c r="M100" s="125">
        <v>84420</v>
      </c>
      <c r="N100" s="125" t="s">
        <v>390</v>
      </c>
      <c r="O100" s="125" t="s">
        <v>457</v>
      </c>
      <c r="P100" s="125" t="s">
        <v>463</v>
      </c>
      <c r="Q100" s="125">
        <v>24.8</v>
      </c>
      <c r="R100" s="125" t="s">
        <v>605</v>
      </c>
      <c r="S100" s="125">
        <v>212</v>
      </c>
    </row>
    <row r="101" spans="11:19" ht="36.75" customHeight="1" x14ac:dyDescent="0.25">
      <c r="K101" s="125" t="s">
        <v>606</v>
      </c>
      <c r="L101" s="125">
        <v>84093</v>
      </c>
      <c r="M101" s="125">
        <v>84360</v>
      </c>
      <c r="N101" s="125" t="s">
        <v>399</v>
      </c>
      <c r="O101" s="125" t="s">
        <v>452</v>
      </c>
      <c r="P101" s="125" t="s">
        <v>423</v>
      </c>
      <c r="Q101" s="125">
        <v>17.899999999999999</v>
      </c>
      <c r="R101" s="125" t="s">
        <v>607</v>
      </c>
      <c r="S101" s="125">
        <v>43</v>
      </c>
    </row>
    <row r="102" spans="11:19" ht="36.75" customHeight="1" x14ac:dyDescent="0.25">
      <c r="K102" s="125" t="s">
        <v>608</v>
      </c>
      <c r="L102" s="125">
        <v>84094</v>
      </c>
      <c r="M102" s="125">
        <v>84110</v>
      </c>
      <c r="N102" s="125" t="s">
        <v>390</v>
      </c>
      <c r="O102" s="125" t="s">
        <v>428</v>
      </c>
      <c r="P102" s="125" t="s">
        <v>443</v>
      </c>
      <c r="Q102" s="125">
        <v>14.59</v>
      </c>
      <c r="R102" s="125" t="s">
        <v>609</v>
      </c>
      <c r="S102" s="125">
        <v>41</v>
      </c>
    </row>
    <row r="103" spans="11:19" ht="36.75" customHeight="1" x14ac:dyDescent="0.25">
      <c r="K103" s="125" t="s">
        <v>610</v>
      </c>
      <c r="L103" s="125">
        <v>84095</v>
      </c>
      <c r="M103" s="125">
        <v>84160</v>
      </c>
      <c r="N103" s="125" t="s">
        <v>399</v>
      </c>
      <c r="O103" s="125" t="s">
        <v>452</v>
      </c>
      <c r="P103" s="125" t="s">
        <v>423</v>
      </c>
      <c r="Q103" s="125">
        <v>9.7799999999999994</v>
      </c>
      <c r="R103" s="125" t="s">
        <v>527</v>
      </c>
      <c r="S103" s="125">
        <v>84</v>
      </c>
    </row>
    <row r="104" spans="11:19" ht="36.75" customHeight="1" x14ac:dyDescent="0.25">
      <c r="K104" s="125" t="s">
        <v>611</v>
      </c>
      <c r="L104" s="125">
        <v>84096</v>
      </c>
      <c r="M104" s="125">
        <v>84110</v>
      </c>
      <c r="N104" s="125" t="s">
        <v>390</v>
      </c>
      <c r="O104" s="125" t="s">
        <v>428</v>
      </c>
      <c r="P104" s="125" t="s">
        <v>443</v>
      </c>
      <c r="Q104" s="125">
        <v>18.809999999999999</v>
      </c>
      <c r="R104" s="125" t="s">
        <v>612</v>
      </c>
      <c r="S104" s="125">
        <v>45</v>
      </c>
    </row>
    <row r="105" spans="11:19" ht="36.75" customHeight="1" x14ac:dyDescent="0.25">
      <c r="K105" s="125" t="s">
        <v>613</v>
      </c>
      <c r="L105" s="125">
        <v>84097</v>
      </c>
      <c r="M105" s="125">
        <v>84600</v>
      </c>
      <c r="N105" s="125" t="s">
        <v>390</v>
      </c>
      <c r="O105" s="125" t="s">
        <v>513</v>
      </c>
      <c r="P105" s="125" t="s">
        <v>514</v>
      </c>
      <c r="Q105" s="125">
        <v>10.96</v>
      </c>
      <c r="R105" s="125" t="s">
        <v>614</v>
      </c>
      <c r="S105" s="125">
        <v>56</v>
      </c>
    </row>
    <row r="106" spans="11:19" ht="36.75" customHeight="1" x14ac:dyDescent="0.25">
      <c r="K106" s="125" t="s">
        <v>615</v>
      </c>
      <c r="L106" s="125">
        <v>84098</v>
      </c>
      <c r="M106" s="125">
        <v>84110</v>
      </c>
      <c r="N106" s="125" t="s">
        <v>390</v>
      </c>
      <c r="O106" s="125" t="s">
        <v>428</v>
      </c>
      <c r="P106" s="125" t="s">
        <v>443</v>
      </c>
      <c r="Q106" s="125">
        <v>5.83</v>
      </c>
      <c r="R106" s="125" t="s">
        <v>616</v>
      </c>
      <c r="S106" s="125">
        <v>110</v>
      </c>
    </row>
    <row r="107" spans="11:19" ht="36.75" customHeight="1" x14ac:dyDescent="0.25">
      <c r="K107" s="125" t="s">
        <v>617</v>
      </c>
      <c r="L107" s="125">
        <v>84099</v>
      </c>
      <c r="M107" s="125">
        <v>84440</v>
      </c>
      <c r="N107" s="125" t="s">
        <v>399</v>
      </c>
      <c r="O107" s="125" t="s">
        <v>452</v>
      </c>
      <c r="P107" s="125" t="s">
        <v>423</v>
      </c>
      <c r="Q107" s="125">
        <v>17.7</v>
      </c>
      <c r="R107" s="125" t="s">
        <v>618</v>
      </c>
      <c r="S107" s="125">
        <v>256</v>
      </c>
    </row>
    <row r="108" spans="11:19" ht="36.75" customHeight="1" x14ac:dyDescent="0.25">
      <c r="K108" s="125" t="s">
        <v>619</v>
      </c>
      <c r="L108" s="125">
        <v>84102</v>
      </c>
      <c r="M108" s="125">
        <v>84220</v>
      </c>
      <c r="N108" s="125" t="s">
        <v>399</v>
      </c>
      <c r="O108" s="125" t="s">
        <v>399</v>
      </c>
      <c r="P108" s="125" t="s">
        <v>407</v>
      </c>
      <c r="Q108" s="125">
        <v>29.77</v>
      </c>
      <c r="R108" s="125" t="s">
        <v>620</v>
      </c>
      <c r="S108" s="125">
        <v>44</v>
      </c>
    </row>
    <row r="109" spans="11:19" ht="36.75" customHeight="1" x14ac:dyDescent="0.25">
      <c r="K109" s="125" t="s">
        <v>621</v>
      </c>
      <c r="L109" s="125">
        <v>84103</v>
      </c>
      <c r="M109" s="125">
        <v>84400</v>
      </c>
      <c r="N109" s="125" t="s">
        <v>399</v>
      </c>
      <c r="O109" s="125" t="s">
        <v>399</v>
      </c>
      <c r="P109" s="125" t="s">
        <v>407</v>
      </c>
      <c r="Q109" s="125">
        <v>28.26</v>
      </c>
      <c r="R109" s="125" t="s">
        <v>622</v>
      </c>
      <c r="S109" s="125">
        <v>24</v>
      </c>
    </row>
    <row r="110" spans="11:19" ht="36.75" customHeight="1" x14ac:dyDescent="0.25">
      <c r="K110" s="125" t="s">
        <v>623</v>
      </c>
      <c r="L110" s="125">
        <v>84104</v>
      </c>
      <c r="M110" s="125">
        <v>84110</v>
      </c>
      <c r="N110" s="125" t="s">
        <v>390</v>
      </c>
      <c r="O110" s="125" t="s">
        <v>428</v>
      </c>
      <c r="P110" s="125" t="s">
        <v>443</v>
      </c>
      <c r="Q110" s="125">
        <v>11.1</v>
      </c>
      <c r="R110" s="125" t="s">
        <v>624</v>
      </c>
      <c r="S110" s="125">
        <v>116</v>
      </c>
    </row>
    <row r="111" spans="11:19" ht="36.75" customHeight="1" x14ac:dyDescent="0.25">
      <c r="K111" s="125" t="s">
        <v>625</v>
      </c>
      <c r="L111" s="125">
        <v>84105</v>
      </c>
      <c r="M111" s="125">
        <v>84400</v>
      </c>
      <c r="N111" s="125" t="s">
        <v>399</v>
      </c>
      <c r="O111" s="125" t="s">
        <v>399</v>
      </c>
      <c r="P111" s="125" t="s">
        <v>407</v>
      </c>
      <c r="Q111" s="125">
        <v>19.600000000000001</v>
      </c>
      <c r="R111" s="125" t="s">
        <v>626</v>
      </c>
      <c r="S111" s="125">
        <v>50</v>
      </c>
    </row>
    <row r="112" spans="11:19" ht="36.75" customHeight="1" x14ac:dyDescent="0.25">
      <c r="K112" s="125" t="s">
        <v>627</v>
      </c>
      <c r="L112" s="125">
        <v>84107</v>
      </c>
      <c r="M112" s="125">
        <v>84390</v>
      </c>
      <c r="N112" s="125" t="s">
        <v>390</v>
      </c>
      <c r="O112" s="125" t="s">
        <v>415</v>
      </c>
      <c r="P112" s="125" t="s">
        <v>416</v>
      </c>
      <c r="Q112" s="125">
        <v>46.08</v>
      </c>
      <c r="R112" s="125" t="s">
        <v>628</v>
      </c>
      <c r="S112" s="125">
        <v>29</v>
      </c>
    </row>
    <row r="113" spans="11:19" ht="36.75" customHeight="1" x14ac:dyDescent="0.25">
      <c r="K113" s="125" t="s">
        <v>629</v>
      </c>
      <c r="L113" s="125">
        <v>84108</v>
      </c>
      <c r="M113" s="125">
        <v>84210</v>
      </c>
      <c r="N113" s="125" t="s">
        <v>390</v>
      </c>
      <c r="O113" s="125" t="s">
        <v>415</v>
      </c>
      <c r="P113" s="125" t="s">
        <v>412</v>
      </c>
      <c r="Q113" s="125">
        <v>3.62</v>
      </c>
      <c r="R113" s="125" t="s">
        <v>630</v>
      </c>
      <c r="S113" s="125">
        <v>592</v>
      </c>
    </row>
    <row r="114" spans="11:19" ht="36.75" customHeight="1" x14ac:dyDescent="0.25">
      <c r="K114" s="125" t="s">
        <v>631</v>
      </c>
      <c r="L114" s="125">
        <v>84109</v>
      </c>
      <c r="M114" s="125">
        <v>84330</v>
      </c>
      <c r="N114" s="125" t="s">
        <v>390</v>
      </c>
      <c r="O114" s="125" t="s">
        <v>391</v>
      </c>
      <c r="P114" s="125" t="s">
        <v>412</v>
      </c>
      <c r="Q114" s="125">
        <v>4.9400000000000004</v>
      </c>
      <c r="R114" s="125" t="s">
        <v>632</v>
      </c>
      <c r="S114" s="125">
        <v>36</v>
      </c>
    </row>
    <row r="115" spans="11:19" ht="36.75" customHeight="1" x14ac:dyDescent="0.25">
      <c r="K115" s="125" t="s">
        <v>633</v>
      </c>
      <c r="L115" s="125">
        <v>84110</v>
      </c>
      <c r="M115" s="125">
        <v>84390</v>
      </c>
      <c r="N115" s="125" t="s">
        <v>390</v>
      </c>
      <c r="O115" s="125" t="s">
        <v>428</v>
      </c>
      <c r="P115" s="125" t="s">
        <v>443</v>
      </c>
      <c r="Q115" s="125">
        <v>19.29</v>
      </c>
      <c r="R115" s="125" t="s">
        <v>634</v>
      </c>
      <c r="S115" s="125">
        <v>1.8</v>
      </c>
    </row>
    <row r="116" spans="11:19" ht="36.75" customHeight="1" x14ac:dyDescent="0.25">
      <c r="K116" s="125" t="s">
        <v>635</v>
      </c>
      <c r="L116" s="125">
        <v>84111</v>
      </c>
      <c r="M116" s="125">
        <v>84110</v>
      </c>
      <c r="N116" s="125" t="s">
        <v>390</v>
      </c>
      <c r="O116" s="125" t="s">
        <v>428</v>
      </c>
      <c r="P116" s="125" t="s">
        <v>443</v>
      </c>
      <c r="Q116" s="125">
        <v>3.56</v>
      </c>
      <c r="R116" s="125" t="s">
        <v>636</v>
      </c>
      <c r="S116" s="125">
        <v>88</v>
      </c>
    </row>
    <row r="117" spans="11:19" ht="36.75" customHeight="1" x14ac:dyDescent="0.25">
      <c r="K117" s="125" t="s">
        <v>637</v>
      </c>
      <c r="L117" s="125">
        <v>84112</v>
      </c>
      <c r="M117" s="125">
        <v>84750</v>
      </c>
      <c r="N117" s="125" t="s">
        <v>399</v>
      </c>
      <c r="O117" s="125" t="s">
        <v>399</v>
      </c>
      <c r="P117" s="125" t="s">
        <v>407</v>
      </c>
      <c r="Q117" s="125">
        <v>38.21</v>
      </c>
      <c r="R117" s="125" t="s">
        <v>638</v>
      </c>
      <c r="S117" s="125">
        <v>20</v>
      </c>
    </row>
    <row r="118" spans="11:19" ht="36.75" customHeight="1" x14ac:dyDescent="0.25">
      <c r="K118" s="125" t="s">
        <v>639</v>
      </c>
      <c r="L118" s="125">
        <v>84113</v>
      </c>
      <c r="M118" s="125">
        <v>84760</v>
      </c>
      <c r="N118" s="125" t="s">
        <v>399</v>
      </c>
      <c r="O118" s="125" t="s">
        <v>400</v>
      </c>
      <c r="P118" s="125" t="s">
        <v>401</v>
      </c>
      <c r="Q118" s="125">
        <v>5.64</v>
      </c>
      <c r="R118" s="125" t="s">
        <v>640</v>
      </c>
      <c r="S118" s="125">
        <v>149</v>
      </c>
    </row>
    <row r="119" spans="11:19" ht="36.75" customHeight="1" x14ac:dyDescent="0.25">
      <c r="K119" s="125" t="s">
        <v>641</v>
      </c>
      <c r="L119" s="125">
        <v>84114</v>
      </c>
      <c r="M119" s="125">
        <v>84220</v>
      </c>
      <c r="N119" s="125" t="s">
        <v>399</v>
      </c>
      <c r="O119" s="125" t="s">
        <v>399</v>
      </c>
      <c r="P119" s="125" t="s">
        <v>407</v>
      </c>
      <c r="Q119" s="125">
        <v>0.78</v>
      </c>
      <c r="R119" s="125" t="s">
        <v>642</v>
      </c>
      <c r="S119" s="125">
        <v>256</v>
      </c>
    </row>
    <row r="120" spans="11:19" ht="36.75" customHeight="1" x14ac:dyDescent="0.25">
      <c r="K120" s="125" t="s">
        <v>643</v>
      </c>
      <c r="L120" s="125">
        <v>84115</v>
      </c>
      <c r="M120" s="125">
        <v>84330</v>
      </c>
      <c r="N120" s="125" t="s">
        <v>390</v>
      </c>
      <c r="O120" s="125" t="s">
        <v>415</v>
      </c>
      <c r="P120" s="125" t="s">
        <v>412</v>
      </c>
      <c r="Q120" s="125">
        <v>4.93</v>
      </c>
      <c r="R120" s="125" t="s">
        <v>644</v>
      </c>
      <c r="S120" s="125">
        <v>106</v>
      </c>
    </row>
    <row r="121" spans="11:19" ht="36.75" customHeight="1" x14ac:dyDescent="0.25">
      <c r="K121" s="125" t="s">
        <v>645</v>
      </c>
      <c r="L121" s="125">
        <v>84116</v>
      </c>
      <c r="M121" s="125">
        <v>84110</v>
      </c>
      <c r="N121" s="125" t="s">
        <v>390</v>
      </c>
      <c r="O121" s="125" t="s">
        <v>428</v>
      </c>
      <c r="P121" s="125" t="s">
        <v>443</v>
      </c>
      <c r="Q121" s="125">
        <v>9</v>
      </c>
      <c r="R121" s="125" t="s">
        <v>646</v>
      </c>
      <c r="S121" s="125">
        <v>89</v>
      </c>
    </row>
    <row r="122" spans="11:19" ht="36.75" customHeight="1" x14ac:dyDescent="0.25">
      <c r="K122" s="125" t="s">
        <v>647</v>
      </c>
      <c r="L122" s="125">
        <v>84117</v>
      </c>
      <c r="M122" s="125">
        <v>84290</v>
      </c>
      <c r="N122" s="125" t="s">
        <v>390</v>
      </c>
      <c r="O122" s="125" t="s">
        <v>428</v>
      </c>
      <c r="P122" s="125" t="s">
        <v>443</v>
      </c>
      <c r="Q122" s="125">
        <v>8.2100000000000009</v>
      </c>
      <c r="R122" s="125" t="s">
        <v>648</v>
      </c>
      <c r="S122" s="125">
        <v>40</v>
      </c>
    </row>
    <row r="123" spans="11:19" ht="36.75" customHeight="1" x14ac:dyDescent="0.25">
      <c r="K123" s="125" t="s">
        <v>649</v>
      </c>
      <c r="L123" s="125">
        <v>84118</v>
      </c>
      <c r="M123" s="125">
        <v>84490</v>
      </c>
      <c r="N123" s="125" t="s">
        <v>399</v>
      </c>
      <c r="O123" s="125" t="s">
        <v>399</v>
      </c>
      <c r="P123" s="125" t="s">
        <v>407</v>
      </c>
      <c r="Q123" s="125">
        <v>75.790000000000006</v>
      </c>
      <c r="R123" s="125" t="s">
        <v>650</v>
      </c>
      <c r="S123" s="125">
        <v>37</v>
      </c>
    </row>
    <row r="124" spans="11:19" ht="36.75" customHeight="1" x14ac:dyDescent="0.25">
      <c r="K124" s="125" t="s">
        <v>651</v>
      </c>
      <c r="L124" s="125">
        <v>84119</v>
      </c>
      <c r="M124" s="125">
        <v>84450</v>
      </c>
      <c r="N124" s="125" t="s">
        <v>369</v>
      </c>
      <c r="O124" s="125" t="s">
        <v>517</v>
      </c>
      <c r="P124" s="125" t="s">
        <v>370</v>
      </c>
      <c r="Q124" s="125">
        <v>6.25</v>
      </c>
      <c r="R124" s="125" t="s">
        <v>652</v>
      </c>
      <c r="S124" s="125">
        <v>775</v>
      </c>
    </row>
    <row r="125" spans="11:19" ht="36.75" customHeight="1" x14ac:dyDescent="0.25">
      <c r="K125" s="125" t="s">
        <v>653</v>
      </c>
      <c r="L125" s="125">
        <v>84120</v>
      </c>
      <c r="M125" s="125">
        <v>84390</v>
      </c>
      <c r="N125" s="125" t="s">
        <v>390</v>
      </c>
      <c r="O125" s="125" t="s">
        <v>415</v>
      </c>
      <c r="P125" s="125" t="s">
        <v>416</v>
      </c>
      <c r="Q125" s="125">
        <v>16.66</v>
      </c>
      <c r="R125" s="125" t="s">
        <v>654</v>
      </c>
      <c r="S125" s="125">
        <v>7.3</v>
      </c>
    </row>
    <row r="126" spans="11:19" ht="36.75" customHeight="1" x14ac:dyDescent="0.25">
      <c r="K126" s="125" t="s">
        <v>655</v>
      </c>
      <c r="L126" s="125">
        <v>84106</v>
      </c>
      <c r="M126" s="125">
        <v>84290</v>
      </c>
      <c r="N126" s="125" t="s">
        <v>390</v>
      </c>
      <c r="O126" s="125" t="s">
        <v>437</v>
      </c>
      <c r="P126" s="125" t="s">
        <v>463</v>
      </c>
      <c r="Q126" s="125">
        <v>19.82</v>
      </c>
      <c r="R126" s="125" t="s">
        <v>656</v>
      </c>
      <c r="S126" s="125">
        <v>126</v>
      </c>
    </row>
    <row r="127" spans="11:19" ht="36.75" customHeight="1" x14ac:dyDescent="0.25">
      <c r="K127" s="125" t="s">
        <v>657</v>
      </c>
      <c r="L127" s="125">
        <v>84121</v>
      </c>
      <c r="M127" s="125">
        <v>84240</v>
      </c>
      <c r="N127" s="125" t="s">
        <v>399</v>
      </c>
      <c r="O127" s="125" t="s">
        <v>400</v>
      </c>
      <c r="P127" s="125" t="s">
        <v>401</v>
      </c>
      <c r="Q127" s="125">
        <v>4.5999999999999996</v>
      </c>
      <c r="R127" s="125" t="s">
        <v>658</v>
      </c>
      <c r="S127" s="125">
        <v>52</v>
      </c>
    </row>
    <row r="128" spans="11:19" ht="36.75" customHeight="1" x14ac:dyDescent="0.25">
      <c r="K128" s="125" t="s">
        <v>659</v>
      </c>
      <c r="L128" s="125">
        <v>84122</v>
      </c>
      <c r="M128" s="125">
        <v>84260</v>
      </c>
      <c r="N128" s="125" t="s">
        <v>390</v>
      </c>
      <c r="O128" s="125" t="s">
        <v>391</v>
      </c>
      <c r="P128" s="125" t="s">
        <v>412</v>
      </c>
      <c r="Q128" s="125">
        <v>37.49</v>
      </c>
      <c r="R128" s="125" t="s">
        <v>660</v>
      </c>
      <c r="S128" s="125">
        <v>162</v>
      </c>
    </row>
    <row r="129" spans="11:19" ht="36.75" customHeight="1" x14ac:dyDescent="0.25">
      <c r="K129" s="125" t="s">
        <v>661</v>
      </c>
      <c r="L129" s="125">
        <v>84123</v>
      </c>
      <c r="M129" s="125">
        <v>84390</v>
      </c>
      <c r="N129" s="125" t="s">
        <v>390</v>
      </c>
      <c r="O129" s="125" t="s">
        <v>415</v>
      </c>
      <c r="P129" s="125" t="s">
        <v>416</v>
      </c>
      <c r="Q129" s="125">
        <v>111.15</v>
      </c>
      <c r="R129" s="125" t="s">
        <v>662</v>
      </c>
      <c r="S129" s="125">
        <v>12</v>
      </c>
    </row>
    <row r="130" spans="11:19" ht="36.75" customHeight="1" x14ac:dyDescent="0.25">
      <c r="K130" s="125" t="s">
        <v>663</v>
      </c>
      <c r="L130" s="125">
        <v>84124</v>
      </c>
      <c r="M130" s="125">
        <v>84800</v>
      </c>
      <c r="N130" s="125" t="s">
        <v>369</v>
      </c>
      <c r="O130" s="125" t="s">
        <v>477</v>
      </c>
      <c r="P130" s="125" t="s">
        <v>478</v>
      </c>
      <c r="Q130" s="125">
        <v>20.81</v>
      </c>
      <c r="R130" s="125" t="s">
        <v>664</v>
      </c>
      <c r="S130" s="125">
        <v>46</v>
      </c>
    </row>
    <row r="131" spans="11:19" ht="36.75" customHeight="1" x14ac:dyDescent="0.25">
      <c r="K131" s="125" t="s">
        <v>665</v>
      </c>
      <c r="L131" s="125">
        <v>84125</v>
      </c>
      <c r="M131" s="125">
        <v>84390</v>
      </c>
      <c r="N131" s="125" t="s">
        <v>390</v>
      </c>
      <c r="O131" s="125" t="s">
        <v>428</v>
      </c>
      <c r="P131" s="125" t="s">
        <v>443</v>
      </c>
      <c r="Q131" s="125">
        <v>8.81</v>
      </c>
      <c r="R131" s="125" t="s">
        <v>666</v>
      </c>
      <c r="S131" s="125">
        <v>7.2</v>
      </c>
    </row>
    <row r="132" spans="11:19" ht="36.75" customHeight="1" x14ac:dyDescent="0.25">
      <c r="K132" s="125" t="s">
        <v>667</v>
      </c>
      <c r="L132" s="125">
        <v>84126</v>
      </c>
      <c r="M132" s="125">
        <v>84110</v>
      </c>
      <c r="N132" s="125" t="s">
        <v>390</v>
      </c>
      <c r="O132" s="125" t="s">
        <v>428</v>
      </c>
      <c r="P132" s="125" t="s">
        <v>443</v>
      </c>
      <c r="Q132" s="125">
        <v>21.04</v>
      </c>
      <c r="R132" s="125" t="s">
        <v>668</v>
      </c>
      <c r="S132" s="125">
        <v>40</v>
      </c>
    </row>
    <row r="133" spans="11:19" ht="36.75" customHeight="1" x14ac:dyDescent="0.25">
      <c r="K133" s="125" t="s">
        <v>669</v>
      </c>
      <c r="L133" s="125">
        <v>84127</v>
      </c>
      <c r="M133" s="125">
        <v>84830</v>
      </c>
      <c r="N133" s="125" t="s">
        <v>390</v>
      </c>
      <c r="O133" s="125" t="s">
        <v>437</v>
      </c>
      <c r="P133" s="125" t="s">
        <v>463</v>
      </c>
      <c r="Q133" s="125">
        <v>19.82</v>
      </c>
      <c r="R133" s="125" t="s">
        <v>670</v>
      </c>
      <c r="S133" s="125">
        <v>135</v>
      </c>
    </row>
    <row r="134" spans="11:19" ht="36.75" customHeight="1" x14ac:dyDescent="0.25">
      <c r="K134" s="125" t="s">
        <v>671</v>
      </c>
      <c r="L134" s="125">
        <v>84128</v>
      </c>
      <c r="M134" s="125">
        <v>84400</v>
      </c>
      <c r="N134" s="125" t="s">
        <v>399</v>
      </c>
      <c r="O134" s="125" t="s">
        <v>399</v>
      </c>
      <c r="P134" s="125" t="s">
        <v>407</v>
      </c>
      <c r="Q134" s="125">
        <v>9.39</v>
      </c>
      <c r="R134" s="125" t="s">
        <v>672</v>
      </c>
      <c r="S134" s="125">
        <v>4.5999999999999996</v>
      </c>
    </row>
    <row r="135" spans="11:19" ht="36.75" customHeight="1" x14ac:dyDescent="0.25">
      <c r="K135" s="125" t="s">
        <v>431</v>
      </c>
      <c r="L135" s="125">
        <v>84129</v>
      </c>
      <c r="M135" s="125">
        <v>84700</v>
      </c>
      <c r="N135" s="125" t="s">
        <v>369</v>
      </c>
      <c r="O135" s="125" t="s">
        <v>431</v>
      </c>
      <c r="P135" s="125" t="s">
        <v>392</v>
      </c>
      <c r="Q135" s="125">
        <v>33.4</v>
      </c>
      <c r="R135" s="125" t="s">
        <v>673</v>
      </c>
      <c r="S135" s="125">
        <v>559</v>
      </c>
    </row>
    <row r="136" spans="11:19" ht="36.75" customHeight="1" x14ac:dyDescent="0.25">
      <c r="K136" s="125" t="s">
        <v>674</v>
      </c>
      <c r="L136" s="125">
        <v>84130</v>
      </c>
      <c r="M136" s="125">
        <v>84190</v>
      </c>
      <c r="N136" s="125" t="s">
        <v>390</v>
      </c>
      <c r="O136" s="125" t="s">
        <v>428</v>
      </c>
      <c r="P136" s="125" t="s">
        <v>412</v>
      </c>
      <c r="Q136" s="125">
        <v>6.75</v>
      </c>
      <c r="R136" s="125" t="s">
        <v>675</v>
      </c>
      <c r="S136" s="125">
        <v>18</v>
      </c>
    </row>
    <row r="137" spans="11:19" ht="36.75" customHeight="1" x14ac:dyDescent="0.25">
      <c r="K137" s="125" t="s">
        <v>676</v>
      </c>
      <c r="L137" s="125">
        <v>84131</v>
      </c>
      <c r="M137" s="125">
        <v>84300</v>
      </c>
      <c r="N137" s="125" t="s">
        <v>399</v>
      </c>
      <c r="O137" s="125" t="s">
        <v>452</v>
      </c>
      <c r="P137" s="125" t="s">
        <v>423</v>
      </c>
      <c r="Q137" s="125">
        <v>6.86</v>
      </c>
      <c r="R137" s="125" t="s">
        <v>677</v>
      </c>
      <c r="S137" s="125">
        <v>278</v>
      </c>
    </row>
    <row r="138" spans="11:19" ht="36.75" customHeight="1" x14ac:dyDescent="0.25">
      <c r="K138" s="125" t="s">
        <v>678</v>
      </c>
      <c r="L138" s="125">
        <v>84134</v>
      </c>
      <c r="M138" s="125">
        <v>84850</v>
      </c>
      <c r="N138" s="125" t="s">
        <v>390</v>
      </c>
      <c r="O138" s="125" t="s">
        <v>428</v>
      </c>
      <c r="P138" s="125" t="s">
        <v>463</v>
      </c>
      <c r="Q138" s="125">
        <v>17.649999999999999</v>
      </c>
      <c r="R138" s="125" t="s">
        <v>679</v>
      </c>
      <c r="S138" s="125">
        <v>41</v>
      </c>
    </row>
    <row r="139" spans="11:19" ht="36.75" customHeight="1" x14ac:dyDescent="0.25">
      <c r="K139" s="125" t="s">
        <v>680</v>
      </c>
      <c r="L139" s="125">
        <v>84135</v>
      </c>
      <c r="M139" s="125">
        <v>84100</v>
      </c>
      <c r="N139" s="125" t="s">
        <v>390</v>
      </c>
      <c r="O139" s="125" t="s">
        <v>437</v>
      </c>
      <c r="P139" s="125" t="s">
        <v>463</v>
      </c>
      <c r="Q139" s="125">
        <v>18.48</v>
      </c>
      <c r="R139" s="125" t="s">
        <v>681</v>
      </c>
      <c r="S139" s="125">
        <v>89</v>
      </c>
    </row>
    <row r="140" spans="11:19" ht="36.75" customHeight="1" x14ac:dyDescent="0.25">
      <c r="K140" s="125" t="s">
        <v>682</v>
      </c>
      <c r="L140" s="125">
        <v>84136</v>
      </c>
      <c r="M140" s="125">
        <v>84190</v>
      </c>
      <c r="N140" s="125" t="s">
        <v>390</v>
      </c>
      <c r="O140" s="125" t="s">
        <v>428</v>
      </c>
      <c r="P140" s="125" t="s">
        <v>412</v>
      </c>
      <c r="Q140" s="125">
        <v>8.9700000000000006</v>
      </c>
      <c r="R140" s="125" t="s">
        <v>683</v>
      </c>
      <c r="S140" s="125">
        <v>146</v>
      </c>
    </row>
    <row r="141" spans="11:19" ht="36.75" customHeight="1" x14ac:dyDescent="0.25">
      <c r="K141" s="125" t="s">
        <v>428</v>
      </c>
      <c r="L141" s="125">
        <v>84137</v>
      </c>
      <c r="M141" s="125">
        <v>84110</v>
      </c>
      <c r="N141" s="125" t="s">
        <v>390</v>
      </c>
      <c r="O141" s="125" t="s">
        <v>428</v>
      </c>
      <c r="P141" s="125" t="s">
        <v>443</v>
      </c>
      <c r="Q141" s="125">
        <v>26.99</v>
      </c>
      <c r="R141" s="125" t="s">
        <v>684</v>
      </c>
      <c r="S141" s="125">
        <v>222</v>
      </c>
    </row>
    <row r="142" spans="11:19" ht="36.75" customHeight="1" x14ac:dyDescent="0.25">
      <c r="K142" s="125" t="s">
        <v>513</v>
      </c>
      <c r="L142" s="125">
        <v>84138</v>
      </c>
      <c r="M142" s="125">
        <v>84600</v>
      </c>
      <c r="N142" s="125" t="s">
        <v>390</v>
      </c>
      <c r="O142" s="125" t="s">
        <v>513</v>
      </c>
      <c r="P142" s="125" t="s">
        <v>514</v>
      </c>
      <c r="Q142" s="125">
        <v>57.97</v>
      </c>
      <c r="R142" s="125" t="s">
        <v>685</v>
      </c>
      <c r="S142" s="125">
        <v>163</v>
      </c>
    </row>
    <row r="143" spans="11:19" ht="36.75" customHeight="1" x14ac:dyDescent="0.25">
      <c r="K143" s="125" t="s">
        <v>686</v>
      </c>
      <c r="L143" s="125">
        <v>84140</v>
      </c>
      <c r="M143" s="125">
        <v>84160</v>
      </c>
      <c r="N143" s="125" t="s">
        <v>399</v>
      </c>
      <c r="O143" s="125" t="s">
        <v>452</v>
      </c>
      <c r="P143" s="125" t="s">
        <v>423</v>
      </c>
      <c r="Q143" s="125">
        <v>15.55</v>
      </c>
      <c r="R143" s="125" t="s">
        <v>687</v>
      </c>
      <c r="S143" s="125">
        <v>37</v>
      </c>
    </row>
    <row r="144" spans="11:19" ht="36.75" customHeight="1" x14ac:dyDescent="0.25">
      <c r="K144" s="125" t="s">
        <v>688</v>
      </c>
      <c r="L144" s="125">
        <v>84141</v>
      </c>
      <c r="M144" s="125">
        <v>84270</v>
      </c>
      <c r="N144" s="125" t="s">
        <v>369</v>
      </c>
      <c r="O144" s="125" t="s">
        <v>517</v>
      </c>
      <c r="P144" s="125" t="s">
        <v>370</v>
      </c>
      <c r="Q144" s="125">
        <v>11.18</v>
      </c>
      <c r="R144" s="125" t="s">
        <v>689</v>
      </c>
      <c r="S144" s="138">
        <v>1007</v>
      </c>
    </row>
    <row r="145" spans="11:19" ht="36.75" customHeight="1" x14ac:dyDescent="0.25">
      <c r="K145" s="125" t="s">
        <v>690</v>
      </c>
      <c r="L145" s="125">
        <v>84142</v>
      </c>
      <c r="M145" s="125">
        <v>84740</v>
      </c>
      <c r="N145" s="125" t="s">
        <v>369</v>
      </c>
      <c r="O145" s="125" t="s">
        <v>517</v>
      </c>
      <c r="P145" s="125" t="s">
        <v>370</v>
      </c>
      <c r="Q145" s="125">
        <v>16.39</v>
      </c>
      <c r="R145" s="125" t="s">
        <v>691</v>
      </c>
      <c r="S145" s="125">
        <v>181</v>
      </c>
    </row>
    <row r="146" spans="11:19" ht="36.75" customHeight="1" x14ac:dyDescent="0.25">
      <c r="K146" s="125" t="s">
        <v>692</v>
      </c>
      <c r="L146" s="125">
        <v>84143</v>
      </c>
      <c r="M146" s="125">
        <v>84210</v>
      </c>
      <c r="N146" s="125" t="s">
        <v>390</v>
      </c>
      <c r="O146" s="125" t="s">
        <v>415</v>
      </c>
      <c r="P146" s="125" t="s">
        <v>412</v>
      </c>
      <c r="Q146" s="125">
        <v>35.01</v>
      </c>
      <c r="R146" s="125" t="s">
        <v>693</v>
      </c>
      <c r="S146" s="125">
        <v>29</v>
      </c>
    </row>
    <row r="147" spans="11:19" ht="36.75" customHeight="1" x14ac:dyDescent="0.25">
      <c r="K147" s="125" t="s">
        <v>694</v>
      </c>
      <c r="L147" s="125">
        <v>84144</v>
      </c>
      <c r="M147" s="125">
        <v>84750</v>
      </c>
      <c r="N147" s="125" t="s">
        <v>399</v>
      </c>
      <c r="O147" s="125" t="s">
        <v>399</v>
      </c>
      <c r="P147" s="125" t="s">
        <v>407</v>
      </c>
      <c r="Q147" s="125">
        <v>34.590000000000003</v>
      </c>
      <c r="R147" s="125" t="s">
        <v>695</v>
      </c>
      <c r="S147" s="125">
        <v>18</v>
      </c>
    </row>
    <row r="148" spans="11:19" ht="36.75" customHeight="1" x14ac:dyDescent="0.25">
      <c r="K148" s="125" t="s">
        <v>696</v>
      </c>
      <c r="L148" s="125">
        <v>84145</v>
      </c>
      <c r="M148" s="125">
        <v>84400</v>
      </c>
      <c r="N148" s="125" t="s">
        <v>399</v>
      </c>
      <c r="O148" s="125" t="s">
        <v>399</v>
      </c>
      <c r="P148" s="125" t="s">
        <v>407</v>
      </c>
      <c r="Q148" s="125">
        <v>30.05</v>
      </c>
      <c r="R148" s="125" t="s">
        <v>697</v>
      </c>
      <c r="S148" s="125">
        <v>26</v>
      </c>
    </row>
    <row r="149" spans="11:19" ht="36.75" customHeight="1" x14ac:dyDescent="0.25">
      <c r="K149" s="125" t="s">
        <v>698</v>
      </c>
      <c r="L149" s="125">
        <v>84146</v>
      </c>
      <c r="M149" s="125">
        <v>84110</v>
      </c>
      <c r="N149" s="125" t="s">
        <v>390</v>
      </c>
      <c r="O149" s="125" t="s">
        <v>428</v>
      </c>
      <c r="P149" s="125" t="s">
        <v>443</v>
      </c>
      <c r="Q149" s="125">
        <v>11.38</v>
      </c>
      <c r="R149" s="125" t="s">
        <v>699</v>
      </c>
      <c r="S149" s="125">
        <v>44</v>
      </c>
    </row>
    <row r="150" spans="11:19" ht="36.75" customHeight="1" x14ac:dyDescent="0.25">
      <c r="K150" s="125" t="s">
        <v>700</v>
      </c>
      <c r="L150" s="125">
        <v>84147</v>
      </c>
      <c r="M150" s="125">
        <v>84530</v>
      </c>
      <c r="N150" s="125" t="s">
        <v>399</v>
      </c>
      <c r="O150" s="125" t="s">
        <v>400</v>
      </c>
      <c r="P150" s="125" t="s">
        <v>401</v>
      </c>
      <c r="Q150" s="125">
        <v>18.25</v>
      </c>
      <c r="R150" s="125" t="s">
        <v>701</v>
      </c>
      <c r="S150" s="125">
        <v>191</v>
      </c>
    </row>
    <row r="151" spans="11:19" ht="36.75" customHeight="1" x14ac:dyDescent="0.25">
      <c r="K151" s="125" t="s">
        <v>702</v>
      </c>
      <c r="L151" s="125">
        <v>84148</v>
      </c>
      <c r="M151" s="125">
        <v>84570</v>
      </c>
      <c r="N151" s="125" t="s">
        <v>390</v>
      </c>
      <c r="O151" s="125" t="s">
        <v>415</v>
      </c>
      <c r="P151" s="125" t="s">
        <v>416</v>
      </c>
      <c r="Q151" s="125">
        <v>27.08</v>
      </c>
      <c r="R151" s="125" t="s">
        <v>703</v>
      </c>
      <c r="S151" s="125">
        <v>48</v>
      </c>
    </row>
    <row r="152" spans="11:19" ht="36.75" customHeight="1" x14ac:dyDescent="0.25">
      <c r="K152" s="125" t="s">
        <v>704</v>
      </c>
      <c r="L152" s="125">
        <v>84149</v>
      </c>
      <c r="M152" s="125">
        <v>84150</v>
      </c>
      <c r="N152" s="125" t="s">
        <v>390</v>
      </c>
      <c r="O152" s="125" t="s">
        <v>428</v>
      </c>
      <c r="P152" s="125" t="s">
        <v>463</v>
      </c>
      <c r="Q152" s="125">
        <v>14.79</v>
      </c>
      <c r="R152" s="125" t="s">
        <v>705</v>
      </c>
      <c r="S152" s="125">
        <v>113</v>
      </c>
    </row>
    <row r="153" spans="11:19" ht="36.75" customHeight="1" x14ac:dyDescent="0.25">
      <c r="K153" s="125" t="s">
        <v>706</v>
      </c>
      <c r="L153" s="125">
        <v>84150</v>
      </c>
      <c r="M153" s="125">
        <v>84820</v>
      </c>
      <c r="N153" s="125" t="s">
        <v>390</v>
      </c>
      <c r="O153" s="125" t="s">
        <v>513</v>
      </c>
      <c r="P153" s="125" t="s">
        <v>514</v>
      </c>
      <c r="Q153" s="125">
        <v>41.07</v>
      </c>
      <c r="R153" s="125" t="s">
        <v>707</v>
      </c>
      <c r="S153" s="125">
        <v>48</v>
      </c>
    </row>
    <row r="154" spans="11:19" ht="36.75" customHeight="1" x14ac:dyDescent="0.25">
      <c r="K154" s="125" t="s">
        <v>708</v>
      </c>
      <c r="L154" s="125">
        <v>84151</v>
      </c>
      <c r="M154" s="125">
        <v>84240</v>
      </c>
      <c r="N154" s="125" t="s">
        <v>399</v>
      </c>
      <c r="O154" s="125" t="s">
        <v>400</v>
      </c>
      <c r="P154" s="125" t="s">
        <v>401</v>
      </c>
      <c r="Q154" s="125">
        <v>16.149999999999999</v>
      </c>
      <c r="R154" s="125" t="s">
        <v>709</v>
      </c>
      <c r="S154" s="125">
        <v>10</v>
      </c>
    </row>
  </sheetData>
  <sheetProtection algorithmName="SHA-512" hashValue="wPEJayH6f6GLYxn89HoBLwlTk59Sd9HaLOrRXWBKVidJKJpbG9uIF1gbhsF3ekjw6vqW/Mew95BIxA+9aD7khA==" saltValue="yYX23ePAgdAtrDAsuip02g==" spinCount="100000" sheet="1" scenarios="1" formatCells="0" formatColumns="0" formatRows="0" insertColumns="0" insertRows="0" selectLockedCells="1"/>
  <mergeCells count="31">
    <mergeCell ref="B24:D24"/>
    <mergeCell ref="F24:H24"/>
    <mergeCell ref="B25:D25"/>
    <mergeCell ref="F25:H25"/>
    <mergeCell ref="B26:H26"/>
    <mergeCell ref="A52:H52"/>
    <mergeCell ref="B20:H20"/>
    <mergeCell ref="B21:D21"/>
    <mergeCell ref="F21:H21"/>
    <mergeCell ref="B22:D22"/>
    <mergeCell ref="F22:H22"/>
    <mergeCell ref="B23:H23"/>
    <mergeCell ref="B15:H15"/>
    <mergeCell ref="B16:H16"/>
    <mergeCell ref="B17:H17"/>
    <mergeCell ref="B18:D18"/>
    <mergeCell ref="F18:H18"/>
    <mergeCell ref="B19:D19"/>
    <mergeCell ref="F19:H19"/>
    <mergeCell ref="B8:H8"/>
    <mergeCell ref="B9:H9"/>
    <mergeCell ref="B11:H11"/>
    <mergeCell ref="B12:H12"/>
    <mergeCell ref="B13:H13"/>
    <mergeCell ref="B14:H14"/>
    <mergeCell ref="A1:H1"/>
    <mergeCell ref="B2:H2"/>
    <mergeCell ref="B3:H3"/>
    <mergeCell ref="B5:H5"/>
    <mergeCell ref="C6:H6"/>
    <mergeCell ref="B7:H7"/>
  </mergeCells>
  <dataValidations count="17">
    <dataValidation type="decimal" allowBlank="1" showInputMessage="1" showErrorMessage="1" sqref="B55:E59 B63:E69">
      <formula1>-1.11111111111111E+22</formula1>
      <formula2>1.11111111111111E+25</formula2>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showInputMessage="1" showErrorMessage="1" prompt="Merci de choisir dans la liste le thème de l'appel à initiatives 2021 auquel peut être rattachée l'action que vous proposez._x000a_Pour voir les possibilités ? Cliquez sur la flèche en bas à droite de la cellule" sqref="B7:H7">
      <formula1>INDIRECT(B6)</formula1>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ne pouvez saisir que des nombres entiers. " sqref="H29:H43"/>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2021</oddHeader>
    <oddFooter>&amp;RPages :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B1" zoomScaleNormal="100" workbookViewId="0">
      <selection activeCell="B5" sqref="B5:H5"/>
    </sheetView>
  </sheetViews>
  <sheetFormatPr baseColWidth="10" defaultColWidth="11.44140625" defaultRowHeight="36.75" customHeight="1" x14ac:dyDescent="0.25"/>
  <cols>
    <col min="1" max="1" width="34.6640625" style="67" customWidth="1"/>
    <col min="2" max="2" width="15" style="57" bestFit="1" customWidth="1"/>
    <col min="3" max="6" width="19" style="57" customWidth="1"/>
    <col min="7" max="8" width="19" style="55" customWidth="1"/>
    <col min="9" max="9" width="11.44140625" style="120"/>
    <col min="10" max="10" width="11.44140625" style="85"/>
    <col min="11" max="11" width="27.6640625" style="125" bestFit="1" customWidth="1"/>
    <col min="12" max="13" width="7.6640625" style="125" bestFit="1" customWidth="1"/>
    <col min="14" max="23" width="10.109375" style="125" customWidth="1"/>
    <col min="24" max="24" width="13.44140625" style="125" customWidth="1"/>
    <col min="25" max="25" width="102.5546875" style="125" bestFit="1" customWidth="1"/>
    <col min="26" max="27" width="11.44140625" style="125"/>
    <col min="28" max="28" width="11.44140625" style="126"/>
    <col min="29" max="32" width="26.44140625" style="126" customWidth="1"/>
    <col min="33" max="38" width="9.5546875" style="126" customWidth="1"/>
    <col min="39" max="56" width="11.44140625" style="126"/>
    <col min="57" max="58" width="11.44140625" style="86"/>
    <col min="59" max="78" width="11.44140625" style="85"/>
    <col min="79" max="80" width="11.44140625" style="87"/>
    <col min="81" max="16384" width="11.44140625" style="55"/>
  </cols>
  <sheetData>
    <row r="1" spans="1:46" ht="16.2" thickTop="1" x14ac:dyDescent="0.25">
      <c r="A1" s="252" t="str">
        <f ca="1">MID(CELL("filename",A1),FIND("]",CELL("filename",A1))+1,32)</f>
        <v>Projet 4</v>
      </c>
      <c r="B1" s="253"/>
      <c r="C1" s="253"/>
      <c r="D1" s="253"/>
      <c r="E1" s="253"/>
      <c r="F1" s="253"/>
      <c r="G1" s="253"/>
      <c r="H1" s="254"/>
      <c r="K1" s="125" t="s">
        <v>357</v>
      </c>
      <c r="L1" s="125" t="s">
        <v>358</v>
      </c>
      <c r="M1" s="125" t="s">
        <v>18</v>
      </c>
      <c r="N1" s="125" t="s">
        <v>359</v>
      </c>
      <c r="O1" s="125" t="s">
        <v>360</v>
      </c>
      <c r="P1" s="125" t="s">
        <v>361</v>
      </c>
      <c r="Q1" s="125" t="s">
        <v>362</v>
      </c>
      <c r="R1" s="125" t="s">
        <v>363</v>
      </c>
      <c r="S1" s="125" t="s">
        <v>364</v>
      </c>
      <c r="U1" s="125" t="s">
        <v>349</v>
      </c>
      <c r="V1" s="125" t="s">
        <v>365</v>
      </c>
      <c r="X1" s="125" t="s">
        <v>354</v>
      </c>
      <c r="Y1" s="125" t="s">
        <v>366</v>
      </c>
      <c r="AB1" s="126" t="s">
        <v>4</v>
      </c>
      <c r="AC1" s="126" t="s">
        <v>153</v>
      </c>
      <c r="AD1" s="126" t="s">
        <v>238</v>
      </c>
      <c r="AE1" s="126" t="s">
        <v>160</v>
      </c>
      <c r="AF1" s="126" t="s">
        <v>161</v>
      </c>
      <c r="AI1" s="127" t="s">
        <v>338</v>
      </c>
      <c r="AJ1" s="127" t="s">
        <v>339</v>
      </c>
      <c r="AK1" s="127" t="s">
        <v>340</v>
      </c>
      <c r="AL1" s="127" t="s">
        <v>341</v>
      </c>
      <c r="AM1" s="127" t="s">
        <v>342</v>
      </c>
      <c r="AO1" s="126" t="s">
        <v>326</v>
      </c>
      <c r="AP1" s="126" t="s">
        <v>327</v>
      </c>
      <c r="AQ1" s="126" t="s">
        <v>328</v>
      </c>
      <c r="AR1" s="126" t="s">
        <v>329</v>
      </c>
      <c r="AS1" s="126" t="s">
        <v>330</v>
      </c>
      <c r="AT1" s="126" t="s">
        <v>331</v>
      </c>
    </row>
    <row r="2" spans="1:46" ht="36.75" customHeight="1" x14ac:dyDescent="0.25">
      <c r="A2" s="52" t="s">
        <v>191</v>
      </c>
      <c r="B2" s="174" t="str">
        <f>IF(GENERALITES!D2="","",GENERALITES!D2)</f>
        <v/>
      </c>
      <c r="C2" s="174"/>
      <c r="D2" s="174"/>
      <c r="E2" s="174"/>
      <c r="F2" s="174"/>
      <c r="G2" s="174"/>
      <c r="H2" s="255"/>
      <c r="K2" s="125" t="s">
        <v>367</v>
      </c>
      <c r="L2" s="128">
        <v>84007</v>
      </c>
      <c r="M2" s="128" t="s">
        <v>368</v>
      </c>
      <c r="N2" s="128" t="s">
        <v>369</v>
      </c>
      <c r="O2" s="125" t="s">
        <v>367</v>
      </c>
      <c r="P2" s="128" t="s">
        <v>370</v>
      </c>
      <c r="Q2" s="128">
        <v>64.91</v>
      </c>
      <c r="R2" s="128" t="s">
        <v>371</v>
      </c>
      <c r="S2" s="129">
        <v>1416</v>
      </c>
      <c r="U2" s="125" t="s">
        <v>372</v>
      </c>
      <c r="V2" s="125" t="s">
        <v>373</v>
      </c>
      <c r="W2" s="125">
        <v>1</v>
      </c>
      <c r="X2" s="125" t="s">
        <v>374</v>
      </c>
      <c r="Y2" s="125" t="s">
        <v>375</v>
      </c>
      <c r="Z2" s="125" t="s">
        <v>376</v>
      </c>
      <c r="AB2" s="126" t="s">
        <v>188</v>
      </c>
      <c r="AC2" s="126" t="s">
        <v>146</v>
      </c>
      <c r="AD2" s="126" t="s">
        <v>245</v>
      </c>
      <c r="AE2" s="126" t="s">
        <v>154</v>
      </c>
      <c r="AF2" s="126" t="s">
        <v>155</v>
      </c>
      <c r="AI2" s="126" t="s">
        <v>146</v>
      </c>
      <c r="AJ2" s="126" t="s">
        <v>343</v>
      </c>
      <c r="AK2" s="126" t="s">
        <v>155</v>
      </c>
      <c r="AL2" s="126" t="s">
        <v>245</v>
      </c>
      <c r="AM2" s="126" t="s">
        <v>239</v>
      </c>
      <c r="AO2" s="130" t="s">
        <v>332</v>
      </c>
      <c r="AP2" s="130" t="s">
        <v>333</v>
      </c>
      <c r="AQ2" s="130" t="s">
        <v>334</v>
      </c>
      <c r="AR2" s="130" t="s">
        <v>335</v>
      </c>
      <c r="AS2" s="130" t="s">
        <v>336</v>
      </c>
      <c r="AT2" s="130" t="s">
        <v>337</v>
      </c>
    </row>
    <row r="3" spans="1:46" ht="36.75" customHeight="1" thickBot="1" x14ac:dyDescent="0.3">
      <c r="A3" s="53" t="s">
        <v>189</v>
      </c>
      <c r="B3" s="256"/>
      <c r="C3" s="256"/>
      <c r="D3" s="256"/>
      <c r="E3" s="256"/>
      <c r="F3" s="256"/>
      <c r="G3" s="256"/>
      <c r="H3" s="257"/>
      <c r="K3" s="125" t="s">
        <v>377</v>
      </c>
      <c r="L3" s="128">
        <v>84007</v>
      </c>
      <c r="M3" s="128" t="s">
        <v>368</v>
      </c>
      <c r="N3" s="128" t="s">
        <v>369</v>
      </c>
      <c r="O3" s="125" t="s">
        <v>377</v>
      </c>
      <c r="P3" s="128" t="s">
        <v>370</v>
      </c>
      <c r="Q3" s="128">
        <v>64.91</v>
      </c>
      <c r="R3" s="128" t="s">
        <v>371</v>
      </c>
      <c r="S3" s="129">
        <v>1416</v>
      </c>
      <c r="U3" s="125" t="s">
        <v>378</v>
      </c>
      <c r="V3" s="125" t="s">
        <v>379</v>
      </c>
      <c r="W3" s="125">
        <v>2</v>
      </c>
      <c r="X3" s="125" t="s">
        <v>380</v>
      </c>
      <c r="Y3" s="125" t="s">
        <v>381</v>
      </c>
      <c r="Z3" s="125" t="s">
        <v>382</v>
      </c>
      <c r="AC3" s="126" t="s">
        <v>147</v>
      </c>
      <c r="AD3" s="126" t="s">
        <v>246</v>
      </c>
      <c r="AF3" s="126" t="s">
        <v>156</v>
      </c>
      <c r="AI3" s="126" t="s">
        <v>147</v>
      </c>
      <c r="AK3" s="126" t="s">
        <v>156</v>
      </c>
      <c r="AL3" s="126" t="s">
        <v>246</v>
      </c>
      <c r="AM3" s="126" t="s">
        <v>240</v>
      </c>
      <c r="AO3" s="131" t="s">
        <v>285</v>
      </c>
      <c r="AP3" s="131" t="s">
        <v>295</v>
      </c>
      <c r="AQ3" s="131" t="s">
        <v>300</v>
      </c>
      <c r="AR3" s="131" t="s">
        <v>305</v>
      </c>
      <c r="AS3" s="131" t="s">
        <v>312</v>
      </c>
      <c r="AT3" s="131" t="s">
        <v>315</v>
      </c>
    </row>
    <row r="4" spans="1:46" ht="12.6" customHeight="1" thickTop="1" thickBot="1" x14ac:dyDescent="0.3">
      <c r="A4" s="66"/>
      <c r="B4" s="54"/>
      <c r="C4" s="54"/>
      <c r="D4" s="54"/>
      <c r="E4" s="54"/>
      <c r="F4" s="54"/>
      <c r="K4" s="125" t="s">
        <v>383</v>
      </c>
      <c r="L4" s="128">
        <v>84007</v>
      </c>
      <c r="M4" s="128" t="s">
        <v>368</v>
      </c>
      <c r="N4" s="128" t="s">
        <v>369</v>
      </c>
      <c r="O4" s="125" t="s">
        <v>383</v>
      </c>
      <c r="P4" s="128" t="s">
        <v>370</v>
      </c>
      <c r="Q4" s="128">
        <v>64.91</v>
      </c>
      <c r="R4" s="128" t="s">
        <v>371</v>
      </c>
      <c r="S4" s="129">
        <v>1416</v>
      </c>
      <c r="U4" s="125" t="s">
        <v>384</v>
      </c>
      <c r="V4" s="125" t="s">
        <v>385</v>
      </c>
      <c r="W4" s="125">
        <v>3</v>
      </c>
      <c r="X4" s="125" t="s">
        <v>386</v>
      </c>
      <c r="Y4" s="125" t="s">
        <v>387</v>
      </c>
      <c r="Z4" s="125" t="s">
        <v>388</v>
      </c>
      <c r="AC4" s="126" t="s">
        <v>148</v>
      </c>
      <c r="AD4" s="126" t="s">
        <v>247</v>
      </c>
      <c r="AF4" s="126" t="s">
        <v>157</v>
      </c>
      <c r="AI4" s="126" t="s">
        <v>148</v>
      </c>
      <c r="AK4" s="126" t="s">
        <v>344</v>
      </c>
      <c r="AL4" s="126" t="s">
        <v>247</v>
      </c>
      <c r="AM4" s="126" t="s">
        <v>241</v>
      </c>
      <c r="AO4" s="131" t="s">
        <v>291</v>
      </c>
      <c r="AT4" s="131" t="s">
        <v>320</v>
      </c>
    </row>
    <row r="5" spans="1:46" ht="20.25" customHeight="1" thickTop="1" x14ac:dyDescent="0.25">
      <c r="A5" s="101" t="s">
        <v>56</v>
      </c>
      <c r="B5" s="250"/>
      <c r="C5" s="250"/>
      <c r="D5" s="250"/>
      <c r="E5" s="250"/>
      <c r="F5" s="250"/>
      <c r="G5" s="250"/>
      <c r="H5" s="251"/>
      <c r="K5" s="125" t="s">
        <v>389</v>
      </c>
      <c r="L5" s="125">
        <v>84001</v>
      </c>
      <c r="M5" s="125">
        <v>84210</v>
      </c>
      <c r="N5" s="125" t="s">
        <v>390</v>
      </c>
      <c r="O5" s="125" t="s">
        <v>391</v>
      </c>
      <c r="P5" s="125" t="s">
        <v>392</v>
      </c>
      <c r="Q5" s="125">
        <v>6.4</v>
      </c>
      <c r="R5" s="125" t="s">
        <v>393</v>
      </c>
      <c r="S5" s="125">
        <v>441</v>
      </c>
      <c r="U5" s="125" t="s">
        <v>394</v>
      </c>
      <c r="V5" s="125" t="s">
        <v>395</v>
      </c>
      <c r="W5" s="125">
        <v>4</v>
      </c>
      <c r="X5" s="125" t="s">
        <v>396</v>
      </c>
      <c r="Y5" s="125" t="s">
        <v>397</v>
      </c>
      <c r="AC5" s="126" t="s">
        <v>149</v>
      </c>
      <c r="AD5" s="126" t="s">
        <v>248</v>
      </c>
      <c r="AF5" s="126" t="s">
        <v>158</v>
      </c>
      <c r="AI5" s="126" t="s">
        <v>149</v>
      </c>
      <c r="AK5" s="126" t="s">
        <v>345</v>
      </c>
      <c r="AL5" s="126" t="s">
        <v>248</v>
      </c>
      <c r="AM5" s="126" t="s">
        <v>242</v>
      </c>
    </row>
    <row r="6" spans="1:46" ht="26.4" x14ac:dyDescent="0.25">
      <c r="A6" s="52" t="s">
        <v>253</v>
      </c>
      <c r="B6" s="51" t="str">
        <f>IF(C6=AO2,"AXE_1",IF(C6=AP2,"AXE_2",IF(C6=AQ2,"AXE_3",IF(C6=AR2,"AXE_4",IF(C6=AS2,"AXE_5",IF(C6=AT2,"AXE_6",""))))))</f>
        <v/>
      </c>
      <c r="C6" s="262"/>
      <c r="D6" s="263"/>
      <c r="E6" s="263"/>
      <c r="F6" s="263"/>
      <c r="G6" s="263"/>
      <c r="H6" s="264"/>
      <c r="K6" s="125" t="s">
        <v>398</v>
      </c>
      <c r="L6" s="125">
        <v>84002</v>
      </c>
      <c r="M6" s="125">
        <v>84240</v>
      </c>
      <c r="N6" s="125" t="s">
        <v>399</v>
      </c>
      <c r="O6" s="125" t="s">
        <v>400</v>
      </c>
      <c r="P6" s="125" t="s">
        <v>401</v>
      </c>
      <c r="Q6" s="125">
        <v>17.63</v>
      </c>
      <c r="R6" s="125" t="s">
        <v>402</v>
      </c>
      <c r="S6" s="125">
        <v>58</v>
      </c>
      <c r="U6" s="125" t="s">
        <v>403</v>
      </c>
      <c r="V6" s="125" t="s">
        <v>404</v>
      </c>
      <c r="W6" s="125">
        <v>5</v>
      </c>
      <c r="X6" s="125" t="s">
        <v>405</v>
      </c>
      <c r="Y6" s="125" t="s">
        <v>406</v>
      </c>
      <c r="AC6" s="126" t="s">
        <v>150</v>
      </c>
      <c r="AD6" s="126" t="s">
        <v>249</v>
      </c>
      <c r="AI6" s="126" t="s">
        <v>150</v>
      </c>
      <c r="AL6" s="126" t="s">
        <v>249</v>
      </c>
      <c r="AM6" s="126" t="s">
        <v>243</v>
      </c>
    </row>
    <row r="7" spans="1:46" ht="26.4" x14ac:dyDescent="0.25">
      <c r="A7" s="52" t="s">
        <v>279</v>
      </c>
      <c r="B7" s="258"/>
      <c r="C7" s="258"/>
      <c r="D7" s="258"/>
      <c r="E7" s="258"/>
      <c r="F7" s="258"/>
      <c r="G7" s="258"/>
      <c r="H7" s="259"/>
      <c r="K7" s="125" t="s">
        <v>399</v>
      </c>
      <c r="L7" s="125">
        <v>84003</v>
      </c>
      <c r="M7" s="125">
        <v>84400</v>
      </c>
      <c r="N7" s="125" t="s">
        <v>399</v>
      </c>
      <c r="O7" s="125" t="s">
        <v>399</v>
      </c>
      <c r="P7" s="125" t="s">
        <v>407</v>
      </c>
      <c r="Q7" s="125">
        <v>44.57</v>
      </c>
      <c r="R7" s="125" t="s">
        <v>408</v>
      </c>
      <c r="S7" s="125">
        <v>256</v>
      </c>
      <c r="W7" s="125">
        <v>6</v>
      </c>
      <c r="X7" s="125" t="s">
        <v>409</v>
      </c>
      <c r="Y7" s="125" t="s">
        <v>410</v>
      </c>
      <c r="AC7" s="126" t="s">
        <v>151</v>
      </c>
      <c r="AD7" s="126" t="s">
        <v>250</v>
      </c>
      <c r="AI7" s="126" t="s">
        <v>151</v>
      </c>
      <c r="AL7" s="126" t="s">
        <v>250</v>
      </c>
      <c r="AM7" s="126" t="s">
        <v>244</v>
      </c>
    </row>
    <row r="8" spans="1:46" ht="13.2" x14ac:dyDescent="0.25">
      <c r="A8" s="52" t="s">
        <v>254</v>
      </c>
      <c r="B8" s="258"/>
      <c r="C8" s="258"/>
      <c r="D8" s="258"/>
      <c r="E8" s="258"/>
      <c r="F8" s="258"/>
      <c r="G8" s="258"/>
      <c r="H8" s="259"/>
      <c r="K8" s="125" t="s">
        <v>411</v>
      </c>
      <c r="L8" s="125">
        <v>84004</v>
      </c>
      <c r="M8" s="125">
        <v>84810</v>
      </c>
      <c r="N8" s="125" t="s">
        <v>390</v>
      </c>
      <c r="O8" s="125" t="s">
        <v>390</v>
      </c>
      <c r="P8" s="125" t="s">
        <v>412</v>
      </c>
      <c r="Q8" s="125">
        <v>15.7</v>
      </c>
      <c r="R8" s="125" t="s">
        <v>413</v>
      </c>
      <c r="S8" s="125">
        <v>361</v>
      </c>
      <c r="W8" s="125">
        <v>7</v>
      </c>
      <c r="AC8" s="126" t="s">
        <v>152</v>
      </c>
      <c r="AD8" s="126" t="s">
        <v>251</v>
      </c>
      <c r="AI8" s="126" t="s">
        <v>152</v>
      </c>
      <c r="AL8" s="126" t="s">
        <v>251</v>
      </c>
      <c r="AM8" s="126" t="s">
        <v>159</v>
      </c>
    </row>
    <row r="9" spans="1:46" ht="27" thickBot="1" x14ac:dyDescent="0.3">
      <c r="A9" s="53" t="s">
        <v>255</v>
      </c>
      <c r="B9" s="260"/>
      <c r="C9" s="260"/>
      <c r="D9" s="260"/>
      <c r="E9" s="260"/>
      <c r="F9" s="260"/>
      <c r="G9" s="260"/>
      <c r="H9" s="261"/>
      <c r="K9" s="125" t="s">
        <v>414</v>
      </c>
      <c r="L9" s="125">
        <v>84005</v>
      </c>
      <c r="M9" s="125">
        <v>84390</v>
      </c>
      <c r="N9" s="125" t="s">
        <v>390</v>
      </c>
      <c r="O9" s="125" t="s">
        <v>415</v>
      </c>
      <c r="P9" s="125" t="s">
        <v>416</v>
      </c>
      <c r="Q9" s="125">
        <v>28.9</v>
      </c>
      <c r="R9" s="125" t="s">
        <v>417</v>
      </c>
      <c r="S9" s="125">
        <v>7.1</v>
      </c>
      <c r="W9" s="125">
        <v>8</v>
      </c>
      <c r="AD9" s="126" t="s">
        <v>252</v>
      </c>
      <c r="AL9" s="126" t="s">
        <v>252</v>
      </c>
      <c r="AM9" s="132"/>
    </row>
    <row r="10" spans="1:46" ht="12.6" customHeight="1" thickTop="1" thickBot="1" x14ac:dyDescent="0.3">
      <c r="A10" s="66"/>
      <c r="B10" s="54"/>
      <c r="C10" s="54"/>
      <c r="D10" s="54"/>
      <c r="E10" s="54"/>
      <c r="F10" s="54"/>
      <c r="K10" s="125" t="s">
        <v>418</v>
      </c>
      <c r="L10" s="128">
        <v>84006</v>
      </c>
      <c r="M10" s="128">
        <v>84400</v>
      </c>
      <c r="N10" s="128" t="s">
        <v>399</v>
      </c>
      <c r="O10" s="125" t="s">
        <v>399</v>
      </c>
      <c r="P10" s="128" t="s">
        <v>407</v>
      </c>
      <c r="Q10" s="128">
        <v>7.5</v>
      </c>
      <c r="R10" s="128" t="s">
        <v>419</v>
      </c>
      <c r="S10" s="129">
        <v>9.5</v>
      </c>
      <c r="W10" s="125">
        <v>9</v>
      </c>
      <c r="AD10" s="126" t="s">
        <v>239</v>
      </c>
      <c r="AO10" s="131"/>
      <c r="AT10" s="131"/>
    </row>
    <row r="11" spans="1:46" ht="149.25" customHeight="1" thickTop="1" x14ac:dyDescent="0.25">
      <c r="A11" s="95" t="s">
        <v>267</v>
      </c>
      <c r="B11" s="249"/>
      <c r="C11" s="250"/>
      <c r="D11" s="250"/>
      <c r="E11" s="250"/>
      <c r="F11" s="250"/>
      <c r="G11" s="250"/>
      <c r="H11" s="251"/>
      <c r="K11" s="125" t="s">
        <v>420</v>
      </c>
      <c r="L11" s="125">
        <v>84012</v>
      </c>
      <c r="M11" s="125">
        <v>84190</v>
      </c>
      <c r="N11" s="125" t="s">
        <v>390</v>
      </c>
      <c r="O11" s="125" t="s">
        <v>391</v>
      </c>
      <c r="P11" s="125" t="s">
        <v>412</v>
      </c>
      <c r="Q11" s="125">
        <v>18.89</v>
      </c>
      <c r="R11" s="125" t="s">
        <v>421</v>
      </c>
      <c r="S11" s="125">
        <v>128</v>
      </c>
      <c r="W11" s="125">
        <v>10</v>
      </c>
      <c r="AD11" s="126" t="s">
        <v>240</v>
      </c>
    </row>
    <row r="12" spans="1:46" ht="149.25" customHeight="1" x14ac:dyDescent="0.25">
      <c r="A12" s="95" t="s">
        <v>27</v>
      </c>
      <c r="B12" s="269"/>
      <c r="C12" s="258"/>
      <c r="D12" s="258"/>
      <c r="E12" s="258"/>
      <c r="F12" s="258"/>
      <c r="G12" s="258"/>
      <c r="H12" s="259"/>
      <c r="K12" s="125" t="s">
        <v>422</v>
      </c>
      <c r="L12" s="125">
        <v>84013</v>
      </c>
      <c r="M12" s="125">
        <v>84220</v>
      </c>
      <c r="N12" s="125" t="s">
        <v>399</v>
      </c>
      <c r="O12" s="125" t="s">
        <v>399</v>
      </c>
      <c r="P12" s="125" t="s">
        <v>423</v>
      </c>
      <c r="Q12" s="125">
        <v>2.59</v>
      </c>
      <c r="R12" s="125" t="s">
        <v>424</v>
      </c>
      <c r="S12" s="125">
        <v>98</v>
      </c>
      <c r="AD12" s="126" t="s">
        <v>241</v>
      </c>
    </row>
    <row r="13" spans="1:46" ht="93.75" customHeight="1" x14ac:dyDescent="0.25">
      <c r="A13" s="95" t="s">
        <v>190</v>
      </c>
      <c r="B13" s="269"/>
      <c r="C13" s="258"/>
      <c r="D13" s="258"/>
      <c r="E13" s="258"/>
      <c r="F13" s="258"/>
      <c r="G13" s="258"/>
      <c r="H13" s="259"/>
      <c r="K13" s="125" t="s">
        <v>425</v>
      </c>
      <c r="L13" s="125">
        <v>84014</v>
      </c>
      <c r="M13" s="125">
        <v>84120</v>
      </c>
      <c r="N13" s="125" t="s">
        <v>399</v>
      </c>
      <c r="O13" s="125" t="s">
        <v>400</v>
      </c>
      <c r="P13" s="125" t="s">
        <v>401</v>
      </c>
      <c r="Q13" s="125">
        <v>56.07</v>
      </c>
      <c r="R13" s="125" t="s">
        <v>426</v>
      </c>
      <c r="S13" s="125">
        <v>20</v>
      </c>
      <c r="AD13" s="126" t="s">
        <v>242</v>
      </c>
    </row>
    <row r="14" spans="1:46" ht="89.25" customHeight="1" x14ac:dyDescent="0.25">
      <c r="A14" s="95" t="s">
        <v>28</v>
      </c>
      <c r="B14" s="269"/>
      <c r="C14" s="258"/>
      <c r="D14" s="258"/>
      <c r="E14" s="258"/>
      <c r="F14" s="258"/>
      <c r="G14" s="258"/>
      <c r="H14" s="259"/>
      <c r="K14" s="125" t="s">
        <v>427</v>
      </c>
      <c r="L14" s="125">
        <v>84015</v>
      </c>
      <c r="M14" s="125">
        <v>84340</v>
      </c>
      <c r="N14" s="125" t="s">
        <v>390</v>
      </c>
      <c r="O14" s="125" t="s">
        <v>428</v>
      </c>
      <c r="P14" s="125" t="s">
        <v>412</v>
      </c>
      <c r="Q14" s="125">
        <v>28.16</v>
      </c>
      <c r="R14" s="125" t="s">
        <v>429</v>
      </c>
      <c r="S14" s="125">
        <v>9.9</v>
      </c>
      <c r="AD14" s="126" t="s">
        <v>243</v>
      </c>
    </row>
    <row r="15" spans="1:46" ht="69" customHeight="1" x14ac:dyDescent="0.25">
      <c r="A15" s="95" t="s">
        <v>29</v>
      </c>
      <c r="B15" s="269"/>
      <c r="C15" s="258"/>
      <c r="D15" s="258"/>
      <c r="E15" s="258"/>
      <c r="F15" s="258"/>
      <c r="G15" s="258"/>
      <c r="H15" s="259"/>
      <c r="K15" s="125" t="s">
        <v>430</v>
      </c>
      <c r="L15" s="125">
        <v>84016</v>
      </c>
      <c r="M15" s="125">
        <v>84370</v>
      </c>
      <c r="N15" s="125" t="s">
        <v>369</v>
      </c>
      <c r="O15" s="125" t="s">
        <v>431</v>
      </c>
      <c r="P15" s="125" t="s">
        <v>392</v>
      </c>
      <c r="Q15" s="125">
        <v>24.79</v>
      </c>
      <c r="R15" s="125" t="s">
        <v>432</v>
      </c>
      <c r="S15" s="125">
        <v>209</v>
      </c>
      <c r="AD15" s="126" t="s">
        <v>244</v>
      </c>
    </row>
    <row r="16" spans="1:46" ht="90.75" customHeight="1" thickBot="1" x14ac:dyDescent="0.3">
      <c r="A16" s="96" t="s">
        <v>187</v>
      </c>
      <c r="B16" s="268"/>
      <c r="C16" s="260"/>
      <c r="D16" s="260"/>
      <c r="E16" s="260"/>
      <c r="F16" s="260"/>
      <c r="G16" s="260"/>
      <c r="H16" s="261"/>
      <c r="K16" s="125" t="s">
        <v>433</v>
      </c>
      <c r="L16" s="125">
        <v>84017</v>
      </c>
      <c r="M16" s="125">
        <v>84410</v>
      </c>
      <c r="N16" s="125" t="s">
        <v>390</v>
      </c>
      <c r="O16" s="125" t="s">
        <v>415</v>
      </c>
      <c r="P16" s="125" t="s">
        <v>412</v>
      </c>
      <c r="Q16" s="125">
        <v>91.03</v>
      </c>
      <c r="R16" s="125" t="s">
        <v>434</v>
      </c>
      <c r="S16" s="125">
        <v>34</v>
      </c>
      <c r="AD16" s="126" t="s">
        <v>159</v>
      </c>
    </row>
    <row r="17" spans="1:80" s="56" customFormat="1" ht="36.75" customHeight="1" thickTop="1" x14ac:dyDescent="0.15">
      <c r="A17" s="97" t="s">
        <v>263</v>
      </c>
      <c r="B17" s="236"/>
      <c r="C17" s="237"/>
      <c r="D17" s="237"/>
      <c r="E17" s="237"/>
      <c r="F17" s="237"/>
      <c r="G17" s="237"/>
      <c r="H17" s="238"/>
      <c r="I17" s="121"/>
      <c r="J17" s="88"/>
      <c r="K17" s="125" t="s">
        <v>435</v>
      </c>
      <c r="L17" s="125">
        <v>84018</v>
      </c>
      <c r="M17" s="125">
        <v>84570</v>
      </c>
      <c r="N17" s="125" t="s">
        <v>390</v>
      </c>
      <c r="O17" s="125" t="s">
        <v>415</v>
      </c>
      <c r="P17" s="125" t="s">
        <v>416</v>
      </c>
      <c r="Q17" s="125">
        <v>20.8</v>
      </c>
      <c r="R17" s="125" t="s">
        <v>436</v>
      </c>
      <c r="S17" s="125">
        <v>25</v>
      </c>
      <c r="T17" s="125"/>
      <c r="U17" s="125"/>
      <c r="V17" s="125"/>
      <c r="W17" s="125"/>
      <c r="X17" s="125"/>
      <c r="Y17" s="125"/>
      <c r="Z17" s="125"/>
      <c r="AA17" s="125"/>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86"/>
      <c r="BF17" s="86"/>
      <c r="BG17" s="88"/>
      <c r="BH17" s="88"/>
      <c r="BI17" s="88"/>
      <c r="BJ17" s="88"/>
      <c r="BK17" s="88"/>
      <c r="BL17" s="88"/>
      <c r="BM17" s="88"/>
      <c r="BN17" s="88"/>
      <c r="BO17" s="88"/>
      <c r="BP17" s="88"/>
      <c r="BQ17" s="88"/>
      <c r="BR17" s="88"/>
      <c r="BS17" s="88"/>
      <c r="BT17" s="88"/>
      <c r="BU17" s="88"/>
      <c r="BV17" s="88"/>
      <c r="BW17" s="88"/>
      <c r="BX17" s="88"/>
      <c r="BY17" s="88"/>
      <c r="BZ17" s="88"/>
      <c r="CA17" s="89"/>
      <c r="CB17" s="89"/>
    </row>
    <row r="18" spans="1:80" s="56" customFormat="1" ht="36.75" customHeight="1" x14ac:dyDescent="0.15">
      <c r="A18" s="98" t="s">
        <v>346</v>
      </c>
      <c r="B18" s="239"/>
      <c r="C18" s="240"/>
      <c r="D18" s="241"/>
      <c r="E18" s="141" t="s">
        <v>348</v>
      </c>
      <c r="F18" s="245"/>
      <c r="G18" s="240"/>
      <c r="H18" s="246"/>
      <c r="I18" s="121"/>
      <c r="J18" s="88"/>
      <c r="K18" s="125" t="s">
        <v>437</v>
      </c>
      <c r="L18" s="125">
        <v>84019</v>
      </c>
      <c r="M18" s="125">
        <v>84500</v>
      </c>
      <c r="N18" s="125" t="s">
        <v>390</v>
      </c>
      <c r="O18" s="125" t="s">
        <v>437</v>
      </c>
      <c r="P18" s="125" t="s">
        <v>438</v>
      </c>
      <c r="Q18" s="125">
        <v>54.03</v>
      </c>
      <c r="R18" s="125" t="s">
        <v>439</v>
      </c>
      <c r="S18" s="125">
        <v>250</v>
      </c>
      <c r="T18" s="125"/>
      <c r="U18" s="125"/>
      <c r="V18" s="125"/>
      <c r="W18" s="125"/>
      <c r="X18" s="125"/>
      <c r="Y18" s="125"/>
      <c r="Z18" s="125"/>
      <c r="AA18" s="125"/>
      <c r="AB18" s="126"/>
      <c r="AC18" s="126"/>
      <c r="AD18" s="125" t="s">
        <v>4</v>
      </c>
      <c r="AE18" s="133" t="s">
        <v>162</v>
      </c>
      <c r="AF18" s="133" t="s">
        <v>163</v>
      </c>
      <c r="AG18" s="133" t="s">
        <v>164</v>
      </c>
      <c r="AH18" s="133" t="s">
        <v>165</v>
      </c>
      <c r="AI18" s="133" t="s">
        <v>166</v>
      </c>
      <c r="AJ18" s="133" t="s">
        <v>167</v>
      </c>
      <c r="AK18" s="126"/>
      <c r="AL18" s="126"/>
      <c r="AM18" s="126"/>
      <c r="AN18" s="126"/>
      <c r="AO18" s="126"/>
      <c r="AP18" s="126"/>
      <c r="AQ18" s="126"/>
      <c r="AR18" s="126"/>
      <c r="AS18" s="126"/>
      <c r="AT18" s="126"/>
      <c r="AU18" s="126"/>
      <c r="AV18" s="126"/>
      <c r="AW18" s="126"/>
      <c r="AX18" s="126"/>
      <c r="AY18" s="126"/>
      <c r="AZ18" s="126"/>
      <c r="BA18" s="126"/>
      <c r="BB18" s="126"/>
      <c r="BC18" s="126"/>
      <c r="BD18" s="126"/>
      <c r="BE18" s="86"/>
      <c r="BF18" s="86"/>
      <c r="BG18" s="88"/>
      <c r="BH18" s="88"/>
      <c r="BI18" s="88"/>
      <c r="BJ18" s="88"/>
      <c r="BK18" s="88"/>
      <c r="BL18" s="88"/>
      <c r="BM18" s="88"/>
      <c r="BN18" s="88"/>
      <c r="BO18" s="88"/>
      <c r="BP18" s="88"/>
      <c r="BQ18" s="88"/>
      <c r="BR18" s="88"/>
      <c r="BS18" s="88"/>
      <c r="BT18" s="88"/>
      <c r="BU18" s="88"/>
      <c r="BV18" s="88"/>
      <c r="BW18" s="88"/>
      <c r="BX18" s="88"/>
      <c r="BY18" s="88"/>
      <c r="BZ18" s="88"/>
      <c r="CA18" s="89"/>
      <c r="CB18" s="89"/>
    </row>
    <row r="19" spans="1:80" s="56" customFormat="1" ht="36.75" customHeight="1" thickBot="1" x14ac:dyDescent="0.2">
      <c r="A19" s="98" t="s">
        <v>347</v>
      </c>
      <c r="B19" s="242"/>
      <c r="C19" s="243"/>
      <c r="D19" s="244"/>
      <c r="E19" s="141" t="s">
        <v>348</v>
      </c>
      <c r="F19" s="247"/>
      <c r="G19" s="243"/>
      <c r="H19" s="248"/>
      <c r="I19" s="121"/>
      <c r="J19" s="88"/>
      <c r="K19" s="125" t="s">
        <v>440</v>
      </c>
      <c r="L19" s="125">
        <v>84020</v>
      </c>
      <c r="M19" s="125">
        <v>84480</v>
      </c>
      <c r="N19" s="125" t="s">
        <v>399</v>
      </c>
      <c r="O19" s="125" t="s">
        <v>399</v>
      </c>
      <c r="P19" s="125" t="s">
        <v>407</v>
      </c>
      <c r="Q19" s="125">
        <v>51.12</v>
      </c>
      <c r="R19" s="125" t="s">
        <v>441</v>
      </c>
      <c r="S19" s="125">
        <v>26</v>
      </c>
      <c r="T19" s="125"/>
      <c r="U19" s="125"/>
      <c r="V19" s="125"/>
      <c r="W19" s="125"/>
      <c r="X19" s="125"/>
      <c r="Y19" s="125"/>
      <c r="Z19" s="125"/>
      <c r="AA19" s="125"/>
      <c r="AB19" s="126"/>
      <c r="AC19" s="126"/>
      <c r="AD19" s="128" t="s">
        <v>168</v>
      </c>
      <c r="AE19" s="134" t="s">
        <v>169</v>
      </c>
      <c r="AF19" s="134" t="s">
        <v>170</v>
      </c>
      <c r="AG19" s="134" t="s">
        <v>171</v>
      </c>
      <c r="AH19" s="134" t="s">
        <v>172</v>
      </c>
      <c r="AI19" s="134" t="s">
        <v>173</v>
      </c>
      <c r="AJ19" s="134" t="s">
        <v>174</v>
      </c>
      <c r="AK19" s="126"/>
      <c r="AL19" s="126"/>
      <c r="AM19" s="126"/>
      <c r="AN19" s="126"/>
      <c r="AO19" s="126"/>
      <c r="AP19" s="126"/>
      <c r="AQ19" s="126"/>
      <c r="AR19" s="126"/>
      <c r="AS19" s="126"/>
      <c r="AT19" s="126"/>
      <c r="AU19" s="126"/>
      <c r="AV19" s="126"/>
      <c r="AW19" s="126"/>
      <c r="AX19" s="126"/>
      <c r="AY19" s="126"/>
      <c r="AZ19" s="126"/>
      <c r="BA19" s="126"/>
      <c r="BB19" s="126"/>
      <c r="BC19" s="126"/>
      <c r="BD19" s="126"/>
      <c r="BE19" s="86"/>
      <c r="BF19" s="86"/>
      <c r="BG19" s="88"/>
      <c r="BH19" s="88"/>
      <c r="BI19" s="88"/>
      <c r="BJ19" s="88"/>
      <c r="BK19" s="88"/>
      <c r="BL19" s="88"/>
      <c r="BM19" s="88"/>
      <c r="BN19" s="88"/>
      <c r="BO19" s="88"/>
      <c r="BP19" s="88"/>
      <c r="BQ19" s="88"/>
      <c r="BR19" s="88"/>
      <c r="BS19" s="88"/>
      <c r="BT19" s="88"/>
      <c r="BU19" s="88"/>
      <c r="BV19" s="88"/>
      <c r="BW19" s="88"/>
      <c r="BX19" s="88"/>
      <c r="BY19" s="88"/>
      <c r="BZ19" s="88"/>
      <c r="CA19" s="89"/>
      <c r="CB19" s="89"/>
    </row>
    <row r="20" spans="1:80" s="56" customFormat="1" ht="36.75" customHeight="1" thickTop="1" x14ac:dyDescent="0.15">
      <c r="A20" s="97" t="s">
        <v>264</v>
      </c>
      <c r="B20" s="236"/>
      <c r="C20" s="237"/>
      <c r="D20" s="237"/>
      <c r="E20" s="237"/>
      <c r="F20" s="237"/>
      <c r="G20" s="237"/>
      <c r="H20" s="238"/>
      <c r="I20" s="121"/>
      <c r="J20" s="88"/>
      <c r="K20" s="125" t="s">
        <v>442</v>
      </c>
      <c r="L20" s="125">
        <v>84021</v>
      </c>
      <c r="M20" s="125">
        <v>84390</v>
      </c>
      <c r="N20" s="125" t="s">
        <v>390</v>
      </c>
      <c r="O20" s="125" t="s">
        <v>428</v>
      </c>
      <c r="P20" s="125" t="s">
        <v>443</v>
      </c>
      <c r="Q20" s="125">
        <v>28.18</v>
      </c>
      <c r="R20" s="125" t="s">
        <v>444</v>
      </c>
      <c r="S20" s="125">
        <v>3.1</v>
      </c>
      <c r="T20" s="125"/>
      <c r="U20" s="125"/>
      <c r="V20" s="125"/>
      <c r="W20" s="125"/>
      <c r="X20" s="125"/>
      <c r="Y20" s="125"/>
      <c r="Z20" s="125"/>
      <c r="AA20" s="125"/>
      <c r="AB20" s="126"/>
      <c r="AC20" s="126"/>
      <c r="AD20" s="128"/>
      <c r="AE20" s="134" t="s">
        <v>175</v>
      </c>
      <c r="AF20" s="134" t="s">
        <v>176</v>
      </c>
      <c r="AG20" s="134" t="s">
        <v>177</v>
      </c>
      <c r="AH20" s="125"/>
      <c r="AI20" s="134" t="s">
        <v>178</v>
      </c>
      <c r="AJ20" s="134" t="s">
        <v>179</v>
      </c>
      <c r="AK20" s="126"/>
      <c r="AL20" s="126"/>
      <c r="AM20" s="126"/>
      <c r="AN20" s="126"/>
      <c r="AO20" s="126"/>
      <c r="AP20" s="126"/>
      <c r="AQ20" s="126"/>
      <c r="AR20" s="126"/>
      <c r="AS20" s="126"/>
      <c r="AT20" s="126"/>
      <c r="AU20" s="126"/>
      <c r="AV20" s="126"/>
      <c r="AW20" s="126"/>
      <c r="AX20" s="126"/>
      <c r="AY20" s="126"/>
      <c r="AZ20" s="126"/>
      <c r="BA20" s="126"/>
      <c r="BB20" s="126"/>
      <c r="BC20" s="126"/>
      <c r="BD20" s="126"/>
      <c r="BE20" s="86"/>
      <c r="BF20" s="86"/>
      <c r="BG20" s="88"/>
      <c r="BH20" s="88"/>
      <c r="BI20" s="88"/>
      <c r="BJ20" s="88"/>
      <c r="BK20" s="88"/>
      <c r="BL20" s="88"/>
      <c r="BM20" s="88"/>
      <c r="BN20" s="88"/>
      <c r="BO20" s="88"/>
      <c r="BP20" s="88"/>
      <c r="BQ20" s="88"/>
      <c r="BR20" s="88"/>
      <c r="BS20" s="88"/>
      <c r="BT20" s="88"/>
      <c r="BU20" s="88"/>
      <c r="BV20" s="88"/>
      <c r="BW20" s="88"/>
      <c r="BX20" s="88"/>
      <c r="BY20" s="88"/>
      <c r="BZ20" s="88"/>
      <c r="CA20" s="89"/>
      <c r="CB20" s="89"/>
    </row>
    <row r="21" spans="1:80" s="56" customFormat="1" ht="36.75" customHeight="1" x14ac:dyDescent="0.15">
      <c r="A21" s="98" t="s">
        <v>346</v>
      </c>
      <c r="B21" s="239"/>
      <c r="C21" s="240"/>
      <c r="D21" s="241"/>
      <c r="E21" s="141" t="s">
        <v>348</v>
      </c>
      <c r="F21" s="245"/>
      <c r="G21" s="240"/>
      <c r="H21" s="246"/>
      <c r="I21" s="121"/>
      <c r="J21" s="88"/>
      <c r="K21" s="125" t="s">
        <v>445</v>
      </c>
      <c r="L21" s="125">
        <v>84022</v>
      </c>
      <c r="M21" s="125">
        <v>84110</v>
      </c>
      <c r="N21" s="125" t="s">
        <v>390</v>
      </c>
      <c r="O21" s="125" t="s">
        <v>428</v>
      </c>
      <c r="P21" s="125" t="s">
        <v>443</v>
      </c>
      <c r="Q21" s="125">
        <v>9.49</v>
      </c>
      <c r="R21" s="125" t="s">
        <v>446</v>
      </c>
      <c r="S21" s="125">
        <v>31</v>
      </c>
      <c r="T21" s="125"/>
      <c r="U21" s="125"/>
      <c r="V21" s="125"/>
      <c r="W21" s="125"/>
      <c r="X21" s="125"/>
      <c r="Y21" s="125"/>
      <c r="Z21" s="125"/>
      <c r="AA21" s="125"/>
      <c r="AB21" s="126"/>
      <c r="AC21" s="126"/>
      <c r="AD21" s="128"/>
      <c r="AE21" s="134" t="s">
        <v>180</v>
      </c>
      <c r="AF21" s="125"/>
      <c r="AG21" s="134" t="s">
        <v>181</v>
      </c>
      <c r="AH21" s="125"/>
      <c r="AI21" s="134" t="s">
        <v>182</v>
      </c>
      <c r="AJ21" s="134" t="s">
        <v>183</v>
      </c>
      <c r="AK21" s="126"/>
      <c r="AL21" s="126"/>
      <c r="AM21" s="126"/>
      <c r="AN21" s="126"/>
      <c r="AO21" s="126"/>
      <c r="AP21" s="126"/>
      <c r="AQ21" s="126"/>
      <c r="AR21" s="126"/>
      <c r="AS21" s="126"/>
      <c r="AT21" s="126"/>
      <c r="AU21" s="126"/>
      <c r="AV21" s="126"/>
      <c r="AW21" s="126"/>
      <c r="AX21" s="126"/>
      <c r="AY21" s="126"/>
      <c r="AZ21" s="126"/>
      <c r="BA21" s="126"/>
      <c r="BB21" s="126"/>
      <c r="BC21" s="126"/>
      <c r="BD21" s="126"/>
      <c r="BE21" s="86"/>
      <c r="BF21" s="86"/>
      <c r="BG21" s="88"/>
      <c r="BH21" s="88"/>
      <c r="BI21" s="88"/>
      <c r="BJ21" s="88"/>
      <c r="BK21" s="88"/>
      <c r="BL21" s="88"/>
      <c r="BM21" s="88"/>
      <c r="BN21" s="88"/>
      <c r="BO21" s="88"/>
      <c r="BP21" s="88"/>
      <c r="BQ21" s="88"/>
      <c r="BR21" s="88"/>
      <c r="BS21" s="88"/>
      <c r="BT21" s="88"/>
      <c r="BU21" s="88"/>
      <c r="BV21" s="88"/>
      <c r="BW21" s="88"/>
      <c r="BX21" s="88"/>
      <c r="BY21" s="88"/>
      <c r="BZ21" s="88"/>
      <c r="CA21" s="89"/>
      <c r="CB21" s="89"/>
    </row>
    <row r="22" spans="1:80" s="56" customFormat="1" ht="36.75" customHeight="1" thickBot="1" x14ac:dyDescent="0.2">
      <c r="A22" s="98" t="s">
        <v>347</v>
      </c>
      <c r="B22" s="242"/>
      <c r="C22" s="243"/>
      <c r="D22" s="244"/>
      <c r="E22" s="141" t="s">
        <v>348</v>
      </c>
      <c r="F22" s="247"/>
      <c r="G22" s="243"/>
      <c r="H22" s="248"/>
      <c r="I22" s="121"/>
      <c r="J22" s="88"/>
      <c r="K22" s="125" t="s">
        <v>447</v>
      </c>
      <c r="L22" s="125">
        <v>84023</v>
      </c>
      <c r="M22" s="125">
        <v>84480</v>
      </c>
      <c r="N22" s="125" t="s">
        <v>399</v>
      </c>
      <c r="O22" s="125" t="s">
        <v>399</v>
      </c>
      <c r="P22" s="125" t="s">
        <v>407</v>
      </c>
      <c r="Q22" s="125">
        <v>17.54</v>
      </c>
      <c r="R22" s="125" t="s">
        <v>448</v>
      </c>
      <c r="S22" s="125">
        <v>3.9</v>
      </c>
      <c r="T22" s="125"/>
      <c r="U22" s="125"/>
      <c r="V22" s="125"/>
      <c r="W22" s="125"/>
      <c r="X22" s="125"/>
      <c r="Y22" s="125"/>
      <c r="Z22" s="125"/>
      <c r="AA22" s="125"/>
      <c r="AB22" s="126"/>
      <c r="AC22" s="126"/>
      <c r="AD22" s="128"/>
      <c r="AE22" s="125"/>
      <c r="AF22" s="125"/>
      <c r="AG22" s="125"/>
      <c r="AH22" s="125"/>
      <c r="AI22" s="134" t="s">
        <v>184</v>
      </c>
      <c r="AJ22" s="125"/>
      <c r="AK22" s="126"/>
      <c r="AL22" s="126"/>
      <c r="AM22" s="126"/>
      <c r="AN22" s="126"/>
      <c r="AO22" s="126"/>
      <c r="AP22" s="126"/>
      <c r="AQ22" s="126"/>
      <c r="AR22" s="126"/>
      <c r="AS22" s="126"/>
      <c r="AT22" s="126"/>
      <c r="AU22" s="126"/>
      <c r="AV22" s="126"/>
      <c r="AW22" s="126"/>
      <c r="AX22" s="126"/>
      <c r="AY22" s="126"/>
      <c r="AZ22" s="126"/>
      <c r="BA22" s="126"/>
      <c r="BB22" s="126"/>
      <c r="BC22" s="126"/>
      <c r="BD22" s="126"/>
      <c r="BE22" s="86"/>
      <c r="BF22" s="86"/>
      <c r="BG22" s="88"/>
      <c r="BH22" s="88"/>
      <c r="BI22" s="88"/>
      <c r="BJ22" s="88"/>
      <c r="BK22" s="88"/>
      <c r="BL22" s="88"/>
      <c r="BM22" s="88"/>
      <c r="BN22" s="88"/>
      <c r="BO22" s="88"/>
      <c r="BP22" s="88"/>
      <c r="BQ22" s="88"/>
      <c r="BR22" s="88"/>
      <c r="BS22" s="88"/>
      <c r="BT22" s="88"/>
      <c r="BU22" s="88"/>
      <c r="BV22" s="88"/>
      <c r="BW22" s="88"/>
      <c r="BX22" s="88"/>
      <c r="BY22" s="88"/>
      <c r="BZ22" s="88"/>
      <c r="CA22" s="89"/>
      <c r="CB22" s="89"/>
    </row>
    <row r="23" spans="1:80" s="56" customFormat="1" ht="36.75" customHeight="1" thickTop="1" x14ac:dyDescent="0.15">
      <c r="A23" s="97" t="s">
        <v>265</v>
      </c>
      <c r="B23" s="236"/>
      <c r="C23" s="237"/>
      <c r="D23" s="237"/>
      <c r="E23" s="237"/>
      <c r="F23" s="237"/>
      <c r="G23" s="237"/>
      <c r="H23" s="238"/>
      <c r="I23" s="121"/>
      <c r="J23" s="88"/>
      <c r="K23" s="125" t="s">
        <v>449</v>
      </c>
      <c r="L23" s="125">
        <v>84024</v>
      </c>
      <c r="M23" s="125">
        <v>84240</v>
      </c>
      <c r="N23" s="125" t="s">
        <v>399</v>
      </c>
      <c r="O23" s="125" t="s">
        <v>400</v>
      </c>
      <c r="P23" s="125" t="s">
        <v>401</v>
      </c>
      <c r="Q23" s="125">
        <v>18.96</v>
      </c>
      <c r="R23" s="125" t="s">
        <v>450</v>
      </c>
      <c r="S23" s="125">
        <v>50</v>
      </c>
      <c r="T23" s="125"/>
      <c r="U23" s="125"/>
      <c r="V23" s="125"/>
      <c r="W23" s="125"/>
      <c r="X23" s="125"/>
      <c r="Y23" s="125"/>
      <c r="Z23" s="125"/>
      <c r="AA23" s="125"/>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86"/>
      <c r="BF23" s="86"/>
      <c r="BG23" s="88"/>
      <c r="BH23" s="88"/>
      <c r="BI23" s="88"/>
      <c r="BJ23" s="88"/>
      <c r="BK23" s="88"/>
      <c r="BL23" s="88"/>
      <c r="BM23" s="88"/>
      <c r="BN23" s="88"/>
      <c r="BO23" s="88"/>
      <c r="BP23" s="88"/>
      <c r="BQ23" s="88"/>
      <c r="BR23" s="88"/>
      <c r="BS23" s="88"/>
      <c r="BT23" s="88"/>
      <c r="BU23" s="88"/>
      <c r="BV23" s="88"/>
      <c r="BW23" s="88"/>
      <c r="BX23" s="88"/>
      <c r="BY23" s="88"/>
      <c r="BZ23" s="88"/>
      <c r="CA23" s="89"/>
      <c r="CB23" s="89"/>
    </row>
    <row r="24" spans="1:80" s="56" customFormat="1" ht="36.75" customHeight="1" x14ac:dyDescent="0.15">
      <c r="A24" s="98" t="s">
        <v>346</v>
      </c>
      <c r="B24" s="239"/>
      <c r="C24" s="240"/>
      <c r="D24" s="241"/>
      <c r="E24" s="141" t="s">
        <v>348</v>
      </c>
      <c r="F24" s="245"/>
      <c r="G24" s="240"/>
      <c r="H24" s="246"/>
      <c r="I24" s="121"/>
      <c r="J24" s="88"/>
      <c r="K24" s="125" t="s">
        <v>451</v>
      </c>
      <c r="L24" s="125">
        <v>84025</v>
      </c>
      <c r="M24" s="125">
        <v>84220</v>
      </c>
      <c r="N24" s="125" t="s">
        <v>399</v>
      </c>
      <c r="O24" s="125" t="s">
        <v>452</v>
      </c>
      <c r="P24" s="125" t="s">
        <v>423</v>
      </c>
      <c r="Q24" s="125">
        <v>14.68</v>
      </c>
      <c r="R24" s="125" t="s">
        <v>453</v>
      </c>
      <c r="S24" s="125">
        <v>124</v>
      </c>
      <c r="T24" s="125"/>
      <c r="U24" s="125"/>
      <c r="V24" s="125"/>
      <c r="W24" s="125"/>
      <c r="X24" s="125"/>
      <c r="Y24" s="125"/>
      <c r="Z24" s="125"/>
      <c r="AA24" s="125"/>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86"/>
      <c r="BF24" s="86"/>
      <c r="BG24" s="88"/>
      <c r="BH24" s="88"/>
      <c r="BI24" s="88"/>
      <c r="BJ24" s="88"/>
      <c r="BK24" s="88"/>
      <c r="BL24" s="88"/>
      <c r="BM24" s="88"/>
      <c r="BN24" s="88"/>
      <c r="BO24" s="88"/>
      <c r="BP24" s="88"/>
      <c r="BQ24" s="88"/>
      <c r="BR24" s="88"/>
      <c r="BS24" s="88"/>
      <c r="BT24" s="88"/>
      <c r="BU24" s="88"/>
      <c r="BV24" s="88"/>
      <c r="BW24" s="88"/>
      <c r="BX24" s="88"/>
      <c r="BY24" s="88"/>
      <c r="BZ24" s="88"/>
      <c r="CA24" s="89"/>
      <c r="CB24" s="89"/>
    </row>
    <row r="25" spans="1:80" s="56" customFormat="1" ht="36.75" customHeight="1" thickBot="1" x14ac:dyDescent="0.2">
      <c r="A25" s="99" t="s">
        <v>347</v>
      </c>
      <c r="B25" s="242"/>
      <c r="C25" s="243"/>
      <c r="D25" s="244"/>
      <c r="E25" s="142" t="s">
        <v>348</v>
      </c>
      <c r="F25" s="247"/>
      <c r="G25" s="243"/>
      <c r="H25" s="248"/>
      <c r="I25" s="121"/>
      <c r="J25" s="88"/>
      <c r="K25" s="125" t="s">
        <v>454</v>
      </c>
      <c r="L25" s="125">
        <v>84026</v>
      </c>
      <c r="M25" s="125">
        <v>84160</v>
      </c>
      <c r="N25" s="125" t="s">
        <v>399</v>
      </c>
      <c r="O25" s="125" t="s">
        <v>452</v>
      </c>
      <c r="P25" s="125" t="s">
        <v>401</v>
      </c>
      <c r="Q25" s="125">
        <v>25.08</v>
      </c>
      <c r="R25" s="125" t="s">
        <v>455</v>
      </c>
      <c r="S25" s="125">
        <v>167</v>
      </c>
      <c r="T25" s="125"/>
      <c r="U25" s="125"/>
      <c r="V25" s="125"/>
      <c r="W25" s="125"/>
      <c r="X25" s="125"/>
      <c r="Y25" s="125"/>
      <c r="Z25" s="125"/>
      <c r="AA25" s="125"/>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86"/>
      <c r="BF25" s="86"/>
      <c r="BG25" s="88"/>
      <c r="BH25" s="88"/>
      <c r="BI25" s="88"/>
      <c r="BJ25" s="88"/>
      <c r="BK25" s="88"/>
      <c r="BL25" s="88"/>
      <c r="BM25" s="88"/>
      <c r="BN25" s="88"/>
      <c r="BO25" s="88"/>
      <c r="BP25" s="88"/>
      <c r="BQ25" s="88"/>
      <c r="BR25" s="88"/>
      <c r="BS25" s="88"/>
      <c r="BT25" s="88"/>
      <c r="BU25" s="88"/>
      <c r="BV25" s="88"/>
      <c r="BW25" s="88"/>
      <c r="BX25" s="88"/>
      <c r="BY25" s="88"/>
      <c r="BZ25" s="88"/>
      <c r="CA25" s="89"/>
      <c r="CB25" s="89"/>
    </row>
    <row r="26" spans="1:80" ht="73.5" customHeight="1" thickTop="1" thickBot="1" x14ac:dyDescent="0.3">
      <c r="A26" s="100" t="s">
        <v>266</v>
      </c>
      <c r="B26" s="265"/>
      <c r="C26" s="266"/>
      <c r="D26" s="266"/>
      <c r="E26" s="266"/>
      <c r="F26" s="266"/>
      <c r="G26" s="266"/>
      <c r="H26" s="267"/>
      <c r="K26" s="125" t="s">
        <v>456</v>
      </c>
      <c r="L26" s="125">
        <v>84027</v>
      </c>
      <c r="M26" s="125">
        <v>84860</v>
      </c>
      <c r="N26" s="125" t="s">
        <v>390</v>
      </c>
      <c r="O26" s="125" t="s">
        <v>457</v>
      </c>
      <c r="P26" s="125" t="s">
        <v>458</v>
      </c>
      <c r="Q26" s="125">
        <v>32.39</v>
      </c>
      <c r="R26" s="125" t="s">
        <v>459</v>
      </c>
      <c r="S26" s="125">
        <v>82</v>
      </c>
      <c r="AB26" s="127" t="s">
        <v>203</v>
      </c>
      <c r="AC26" s="127" t="s">
        <v>231</v>
      </c>
      <c r="AD26" s="127" t="s">
        <v>204</v>
      </c>
      <c r="AE26" s="127" t="s">
        <v>205</v>
      </c>
      <c r="AF26" s="127" t="s">
        <v>206</v>
      </c>
    </row>
    <row r="27" spans="1:80" ht="12.6" customHeight="1" thickTop="1" thickBot="1" x14ac:dyDescent="0.3">
      <c r="A27" s="66"/>
      <c r="B27" s="54"/>
      <c r="C27" s="54"/>
      <c r="D27" s="54"/>
      <c r="E27" s="54"/>
      <c r="F27" s="54"/>
      <c r="K27" s="125" t="s">
        <v>460</v>
      </c>
      <c r="L27" s="128">
        <v>84028</v>
      </c>
      <c r="M27" s="128">
        <v>84290</v>
      </c>
      <c r="N27" s="128" t="s">
        <v>390</v>
      </c>
      <c r="O27" s="125" t="s">
        <v>428</v>
      </c>
      <c r="P27" s="128" t="s">
        <v>443</v>
      </c>
      <c r="Q27" s="128">
        <v>22.51</v>
      </c>
      <c r="R27" s="128" t="s">
        <v>461</v>
      </c>
      <c r="S27" s="129">
        <v>48</v>
      </c>
      <c r="AB27" s="126" t="s">
        <v>207</v>
      </c>
      <c r="AC27" s="126" t="s">
        <v>237</v>
      </c>
      <c r="AD27" s="126" t="s">
        <v>232</v>
      </c>
      <c r="AE27" s="126" t="s">
        <v>210</v>
      </c>
      <c r="AF27" s="126" t="s">
        <v>209</v>
      </c>
      <c r="AO27" s="131"/>
      <c r="AT27" s="131"/>
    </row>
    <row r="28" spans="1:80" ht="66.599999999999994" thickTop="1" x14ac:dyDescent="0.25">
      <c r="A28" s="68" t="s">
        <v>349</v>
      </c>
      <c r="B28" s="25" t="s">
        <v>350</v>
      </c>
      <c r="C28" s="25" t="s">
        <v>351</v>
      </c>
      <c r="D28" s="25" t="s">
        <v>352</v>
      </c>
      <c r="E28" s="25" t="s">
        <v>353</v>
      </c>
      <c r="F28" s="25" t="s">
        <v>354</v>
      </c>
      <c r="G28" s="25" t="s">
        <v>355</v>
      </c>
      <c r="H28" s="69" t="s">
        <v>356</v>
      </c>
      <c r="K28" s="125" t="s">
        <v>462</v>
      </c>
      <c r="L28" s="125">
        <v>84029</v>
      </c>
      <c r="M28" s="125">
        <v>84850</v>
      </c>
      <c r="N28" s="125" t="s">
        <v>390</v>
      </c>
      <c r="O28" s="125" t="s">
        <v>428</v>
      </c>
      <c r="P28" s="125" t="s">
        <v>463</v>
      </c>
      <c r="Q28" s="125">
        <v>17.53</v>
      </c>
      <c r="R28" s="125" t="s">
        <v>464</v>
      </c>
      <c r="S28" s="125">
        <v>259</v>
      </c>
      <c r="AB28" s="128" t="s">
        <v>269</v>
      </c>
      <c r="AC28" s="135" t="s">
        <v>268</v>
      </c>
      <c r="AD28" s="135" t="s">
        <v>211</v>
      </c>
      <c r="AE28" s="135" t="s">
        <v>212</v>
      </c>
      <c r="AF28" s="128" t="s">
        <v>209</v>
      </c>
    </row>
    <row r="29" spans="1:80" ht="36.75" customHeight="1" x14ac:dyDescent="0.25">
      <c r="A29" s="70"/>
      <c r="B29" s="71"/>
      <c r="C29" s="72"/>
      <c r="D29" s="72"/>
      <c r="E29" s="72"/>
      <c r="F29" s="71"/>
      <c r="G29" s="78"/>
      <c r="H29" s="73"/>
      <c r="K29" s="125" t="s">
        <v>465</v>
      </c>
      <c r="L29" s="125">
        <v>84030</v>
      </c>
      <c r="M29" s="125">
        <v>84330</v>
      </c>
      <c r="N29" s="125" t="s">
        <v>390</v>
      </c>
      <c r="O29" s="125" t="s">
        <v>391</v>
      </c>
      <c r="P29" s="125" t="s">
        <v>412</v>
      </c>
      <c r="Q29" s="125">
        <v>17.98</v>
      </c>
      <c r="R29" s="125" t="s">
        <v>466</v>
      </c>
      <c r="S29" s="125">
        <v>186</v>
      </c>
      <c r="AB29" s="128" t="s">
        <v>213</v>
      </c>
      <c r="AC29" s="135" t="s">
        <v>214</v>
      </c>
      <c r="AD29" s="135" t="s">
        <v>215</v>
      </c>
      <c r="AE29" s="135" t="s">
        <v>216</v>
      </c>
      <c r="AF29" s="126" t="s">
        <v>209</v>
      </c>
    </row>
    <row r="30" spans="1:80" ht="36.75" customHeight="1" x14ac:dyDescent="0.25">
      <c r="A30" s="70"/>
      <c r="B30" s="71"/>
      <c r="C30" s="72"/>
      <c r="D30" s="72"/>
      <c r="E30" s="72"/>
      <c r="F30" s="71"/>
      <c r="G30" s="78"/>
      <c r="H30" s="73"/>
      <c r="K30" s="125" t="s">
        <v>390</v>
      </c>
      <c r="L30" s="125">
        <v>84031</v>
      </c>
      <c r="M30" s="125">
        <v>84200</v>
      </c>
      <c r="N30" s="125" t="s">
        <v>390</v>
      </c>
      <c r="O30" s="125" t="s">
        <v>390</v>
      </c>
      <c r="P30" s="125" t="s">
        <v>412</v>
      </c>
      <c r="Q30" s="125">
        <v>37.92</v>
      </c>
      <c r="R30" s="125" t="s">
        <v>467</v>
      </c>
      <c r="S30" s="125">
        <v>747</v>
      </c>
      <c r="AB30" s="128" t="s">
        <v>213</v>
      </c>
      <c r="AC30" s="135" t="s">
        <v>217</v>
      </c>
      <c r="AD30" s="135" t="s">
        <v>218</v>
      </c>
      <c r="AE30" s="135" t="s">
        <v>219</v>
      </c>
    </row>
    <row r="31" spans="1:80" ht="36.75" customHeight="1" x14ac:dyDescent="0.25">
      <c r="A31" s="70"/>
      <c r="B31" s="71"/>
      <c r="C31" s="72"/>
      <c r="D31" s="72"/>
      <c r="E31" s="72"/>
      <c r="F31" s="71"/>
      <c r="G31" s="78"/>
      <c r="H31" s="73"/>
      <c r="K31" s="125" t="s">
        <v>468</v>
      </c>
      <c r="L31" s="125">
        <v>84032</v>
      </c>
      <c r="M31" s="125">
        <v>84750</v>
      </c>
      <c r="N31" s="125" t="s">
        <v>399</v>
      </c>
      <c r="O31" s="125" t="s">
        <v>399</v>
      </c>
      <c r="P31" s="125" t="s">
        <v>407</v>
      </c>
      <c r="Q31" s="125">
        <v>18.11</v>
      </c>
      <c r="R31" s="125" t="s">
        <v>469</v>
      </c>
      <c r="S31" s="125">
        <v>27</v>
      </c>
      <c r="AB31" s="135" t="s">
        <v>220</v>
      </c>
      <c r="AC31" s="135" t="s">
        <v>221</v>
      </c>
      <c r="AD31" s="135" t="s">
        <v>222</v>
      </c>
      <c r="AE31" s="135" t="s">
        <v>212</v>
      </c>
      <c r="AF31" s="135" t="s">
        <v>223</v>
      </c>
    </row>
    <row r="32" spans="1:80" ht="36.75" customHeight="1" x14ac:dyDescent="0.25">
      <c r="A32" s="70"/>
      <c r="B32" s="71"/>
      <c r="C32" s="72"/>
      <c r="D32" s="72"/>
      <c r="E32" s="72"/>
      <c r="F32" s="71"/>
      <c r="G32" s="78"/>
      <c r="H32" s="73"/>
      <c r="I32" s="122"/>
      <c r="J32" s="90"/>
      <c r="K32" s="125" t="s">
        <v>470</v>
      </c>
      <c r="L32" s="125">
        <v>84033</v>
      </c>
      <c r="M32" s="125">
        <v>84400</v>
      </c>
      <c r="N32" s="125" t="s">
        <v>399</v>
      </c>
      <c r="O32" s="125" t="s">
        <v>399</v>
      </c>
      <c r="P32" s="125" t="s">
        <v>407</v>
      </c>
      <c r="Q32" s="125">
        <v>9.84</v>
      </c>
      <c r="R32" s="125" t="s">
        <v>471</v>
      </c>
      <c r="S32" s="125">
        <v>13</v>
      </c>
      <c r="AB32" s="135" t="s">
        <v>224</v>
      </c>
      <c r="AC32" s="135" t="s">
        <v>225</v>
      </c>
      <c r="AD32" s="135" t="s">
        <v>226</v>
      </c>
      <c r="AE32" s="135" t="s">
        <v>208</v>
      </c>
      <c r="AF32" s="135" t="s">
        <v>227</v>
      </c>
    </row>
    <row r="33" spans="1:46" ht="36.75" customHeight="1" x14ac:dyDescent="0.25">
      <c r="A33" s="70"/>
      <c r="B33" s="71"/>
      <c r="C33" s="72"/>
      <c r="D33" s="72"/>
      <c r="E33" s="72"/>
      <c r="F33" s="71"/>
      <c r="G33" s="78"/>
      <c r="H33" s="73"/>
      <c r="K33" s="125" t="s">
        <v>472</v>
      </c>
      <c r="L33" s="125">
        <v>84034</v>
      </c>
      <c r="M33" s="125">
        <v>84510</v>
      </c>
      <c r="N33" s="125" t="s">
        <v>369</v>
      </c>
      <c r="O33" s="125" t="s">
        <v>473</v>
      </c>
      <c r="P33" s="125" t="s">
        <v>370</v>
      </c>
      <c r="Q33" s="125">
        <v>18.23</v>
      </c>
      <c r="R33" s="125" t="s">
        <v>474</v>
      </c>
      <c r="S33" s="125">
        <v>268</v>
      </c>
      <c r="AB33" s="135" t="s">
        <v>228</v>
      </c>
      <c r="AC33" s="135" t="s">
        <v>235</v>
      </c>
      <c r="AD33" s="135" t="s">
        <v>236</v>
      </c>
      <c r="AE33" s="135" t="s">
        <v>208</v>
      </c>
      <c r="AF33" s="128" t="s">
        <v>209</v>
      </c>
    </row>
    <row r="34" spans="1:46" ht="36.75" customHeight="1" x14ac:dyDescent="0.25">
      <c r="A34" s="70"/>
      <c r="B34" s="71"/>
      <c r="C34" s="72"/>
      <c r="D34" s="72"/>
      <c r="E34" s="72"/>
      <c r="F34" s="71"/>
      <c r="G34" s="78"/>
      <c r="H34" s="73"/>
      <c r="K34" s="125" t="s">
        <v>473</v>
      </c>
      <c r="L34" s="125">
        <v>84035</v>
      </c>
      <c r="M34" s="125">
        <v>84300</v>
      </c>
      <c r="N34" s="125" t="s">
        <v>399</v>
      </c>
      <c r="O34" s="125" t="s">
        <v>473</v>
      </c>
      <c r="P34" s="125" t="s">
        <v>423</v>
      </c>
      <c r="Q34" s="125">
        <v>45.96</v>
      </c>
      <c r="R34" s="125" t="s">
        <v>475</v>
      </c>
      <c r="S34" s="125">
        <v>580</v>
      </c>
      <c r="AB34" s="135" t="s">
        <v>229</v>
      </c>
      <c r="AC34" s="135" t="s">
        <v>233</v>
      </c>
      <c r="AD34" s="135" t="s">
        <v>234</v>
      </c>
      <c r="AE34" s="135" t="s">
        <v>212</v>
      </c>
      <c r="AF34" s="135" t="s">
        <v>230</v>
      </c>
    </row>
    <row r="35" spans="1:46" ht="36.75" customHeight="1" x14ac:dyDescent="0.25">
      <c r="A35" s="70"/>
      <c r="B35" s="71"/>
      <c r="C35" s="72"/>
      <c r="D35" s="72"/>
      <c r="E35" s="72"/>
      <c r="F35" s="71"/>
      <c r="G35" s="78"/>
      <c r="H35" s="73"/>
      <c r="K35" s="125" t="s">
        <v>476</v>
      </c>
      <c r="L35" s="125">
        <v>84036</v>
      </c>
      <c r="M35" s="125">
        <v>84470</v>
      </c>
      <c r="N35" s="125" t="s">
        <v>369</v>
      </c>
      <c r="O35" s="125" t="s">
        <v>477</v>
      </c>
      <c r="P35" s="125" t="s">
        <v>478</v>
      </c>
      <c r="Q35" s="125">
        <v>13.48</v>
      </c>
      <c r="R35" s="125" t="s">
        <v>479</v>
      </c>
      <c r="S35" s="125">
        <v>246</v>
      </c>
    </row>
    <row r="36" spans="1:46" ht="36.75" customHeight="1" x14ac:dyDescent="0.25">
      <c r="A36" s="70"/>
      <c r="B36" s="71"/>
      <c r="C36" s="72"/>
      <c r="D36" s="72"/>
      <c r="E36" s="72"/>
      <c r="F36" s="71"/>
      <c r="G36" s="78"/>
      <c r="H36" s="73"/>
      <c r="K36" s="125" t="s">
        <v>480</v>
      </c>
      <c r="L36" s="125">
        <v>84037</v>
      </c>
      <c r="M36" s="125">
        <v>84230</v>
      </c>
      <c r="N36" s="125" t="s">
        <v>390</v>
      </c>
      <c r="O36" s="125" t="s">
        <v>431</v>
      </c>
      <c r="P36" s="125" t="s">
        <v>458</v>
      </c>
      <c r="Q36" s="125">
        <v>25.85</v>
      </c>
      <c r="R36" s="125" t="s">
        <v>481</v>
      </c>
      <c r="S36" s="125">
        <v>82</v>
      </c>
      <c r="AG36" s="126" t="s">
        <v>326</v>
      </c>
      <c r="AH36" s="126" t="s">
        <v>327</v>
      </c>
      <c r="AI36" s="126" t="s">
        <v>328</v>
      </c>
      <c r="AJ36" s="126" t="s">
        <v>329</v>
      </c>
      <c r="AK36" s="126" t="s">
        <v>330</v>
      </c>
      <c r="AL36" s="126" t="s">
        <v>331</v>
      </c>
    </row>
    <row r="37" spans="1:46" ht="36.75" customHeight="1" x14ac:dyDescent="0.25">
      <c r="A37" s="70"/>
      <c r="B37" s="71"/>
      <c r="C37" s="72"/>
      <c r="D37" s="72"/>
      <c r="E37" s="72"/>
      <c r="F37" s="71"/>
      <c r="G37" s="78"/>
      <c r="H37" s="73"/>
      <c r="K37" s="125" t="s">
        <v>452</v>
      </c>
      <c r="L37" s="125">
        <v>84038</v>
      </c>
      <c r="M37" s="125">
        <v>84460</v>
      </c>
      <c r="N37" s="125" t="s">
        <v>399</v>
      </c>
      <c r="O37" s="125" t="s">
        <v>452</v>
      </c>
      <c r="P37" s="125" t="s">
        <v>423</v>
      </c>
      <c r="Q37" s="125">
        <v>58.56</v>
      </c>
      <c r="R37" s="125" t="s">
        <v>482</v>
      </c>
      <c r="S37" s="125">
        <v>73</v>
      </c>
      <c r="AB37" s="136" t="s">
        <v>280</v>
      </c>
      <c r="AC37" s="136" t="s">
        <v>281</v>
      </c>
      <c r="AD37" s="136" t="s">
        <v>282</v>
      </c>
      <c r="AE37" s="136" t="s">
        <v>283</v>
      </c>
      <c r="AG37" s="130" t="s">
        <v>332</v>
      </c>
      <c r="AH37" s="130" t="s">
        <v>333</v>
      </c>
      <c r="AI37" s="130" t="s">
        <v>334</v>
      </c>
      <c r="AJ37" s="130" t="s">
        <v>335</v>
      </c>
      <c r="AK37" s="130" t="s">
        <v>336</v>
      </c>
      <c r="AL37" s="130" t="s">
        <v>337</v>
      </c>
    </row>
    <row r="38" spans="1:46" ht="36.75" customHeight="1" x14ac:dyDescent="0.25">
      <c r="A38" s="70"/>
      <c r="B38" s="71"/>
      <c r="C38" s="72"/>
      <c r="D38" s="72"/>
      <c r="E38" s="72"/>
      <c r="F38" s="71"/>
      <c r="G38" s="78"/>
      <c r="H38" s="73"/>
      <c r="I38" s="122"/>
      <c r="J38" s="90"/>
      <c r="K38" s="125" t="s">
        <v>483</v>
      </c>
      <c r="L38" s="125">
        <v>84039</v>
      </c>
      <c r="M38" s="125">
        <v>84350</v>
      </c>
      <c r="N38" s="125" t="s">
        <v>369</v>
      </c>
      <c r="O38" s="125" t="s">
        <v>431</v>
      </c>
      <c r="P38" s="125" t="s">
        <v>458</v>
      </c>
      <c r="Q38" s="125">
        <v>32.78</v>
      </c>
      <c r="R38" s="125" t="s">
        <v>484</v>
      </c>
      <c r="S38" s="125">
        <v>172</v>
      </c>
      <c r="AB38" s="130" t="s">
        <v>284</v>
      </c>
      <c r="AC38" s="131" t="s">
        <v>285</v>
      </c>
      <c r="AD38" s="130" t="s">
        <v>286</v>
      </c>
      <c r="AE38" s="137" t="s">
        <v>290</v>
      </c>
      <c r="AG38" s="131" t="s">
        <v>285</v>
      </c>
      <c r="AH38" s="131" t="s">
        <v>295</v>
      </c>
      <c r="AI38" s="131" t="s">
        <v>300</v>
      </c>
      <c r="AJ38" s="131" t="s">
        <v>305</v>
      </c>
      <c r="AK38" s="131" t="s">
        <v>312</v>
      </c>
      <c r="AL38" s="131" t="s">
        <v>315</v>
      </c>
    </row>
    <row r="39" spans="1:46" ht="36.75" customHeight="1" x14ac:dyDescent="0.25">
      <c r="A39" s="70"/>
      <c r="B39" s="71"/>
      <c r="C39" s="72"/>
      <c r="D39" s="72"/>
      <c r="E39" s="72"/>
      <c r="F39" s="71"/>
      <c r="G39" s="78"/>
      <c r="H39" s="73"/>
      <c r="K39" s="125" t="s">
        <v>485</v>
      </c>
      <c r="L39" s="125">
        <v>84040</v>
      </c>
      <c r="M39" s="125">
        <v>84110</v>
      </c>
      <c r="N39" s="125" t="s">
        <v>390</v>
      </c>
      <c r="O39" s="125" t="s">
        <v>428</v>
      </c>
      <c r="P39" s="125" t="s">
        <v>443</v>
      </c>
      <c r="Q39" s="125">
        <v>11.48</v>
      </c>
      <c r="R39" s="125" t="s">
        <v>486</v>
      </c>
      <c r="S39" s="125">
        <v>36</v>
      </c>
      <c r="AB39" s="130"/>
      <c r="AC39" s="131"/>
      <c r="AD39" s="130" t="s">
        <v>287</v>
      </c>
      <c r="AE39" s="137"/>
      <c r="AG39" s="131" t="s">
        <v>291</v>
      </c>
      <c r="AL39" s="131" t="s">
        <v>320</v>
      </c>
    </row>
    <row r="40" spans="1:46" ht="36.75" customHeight="1" x14ac:dyDescent="0.25">
      <c r="A40" s="70"/>
      <c r="B40" s="71"/>
      <c r="C40" s="72"/>
      <c r="D40" s="72"/>
      <c r="E40" s="72"/>
      <c r="F40" s="71"/>
      <c r="G40" s="78"/>
      <c r="H40" s="73"/>
      <c r="K40" s="125" t="s">
        <v>487</v>
      </c>
      <c r="L40" s="125">
        <v>84041</v>
      </c>
      <c r="M40" s="125">
        <v>84410</v>
      </c>
      <c r="N40" s="125" t="s">
        <v>390</v>
      </c>
      <c r="O40" s="125" t="s">
        <v>415</v>
      </c>
      <c r="P40" s="125" t="s">
        <v>412</v>
      </c>
      <c r="Q40" s="125">
        <v>7.63</v>
      </c>
      <c r="R40" s="125" t="s">
        <v>488</v>
      </c>
      <c r="S40" s="125">
        <v>62</v>
      </c>
      <c r="AB40" s="130"/>
      <c r="AC40" s="131"/>
      <c r="AD40" s="130" t="s">
        <v>288</v>
      </c>
      <c r="AE40" s="137"/>
    </row>
    <row r="41" spans="1:46" ht="36.75" customHeight="1" x14ac:dyDescent="0.25">
      <c r="A41" s="70"/>
      <c r="B41" s="71"/>
      <c r="C41" s="72"/>
      <c r="D41" s="72"/>
      <c r="E41" s="72"/>
      <c r="F41" s="71"/>
      <c r="G41" s="78"/>
      <c r="H41" s="73"/>
      <c r="I41" s="123"/>
      <c r="K41" s="125" t="s">
        <v>489</v>
      </c>
      <c r="L41" s="125">
        <v>84042</v>
      </c>
      <c r="M41" s="125">
        <v>84160</v>
      </c>
      <c r="N41" s="125" t="s">
        <v>399</v>
      </c>
      <c r="O41" s="125" t="s">
        <v>452</v>
      </c>
      <c r="P41" s="125" t="s">
        <v>401</v>
      </c>
      <c r="Q41" s="125">
        <v>32.68</v>
      </c>
      <c r="R41" s="125" t="s">
        <v>490</v>
      </c>
      <c r="S41" s="125">
        <v>54</v>
      </c>
      <c r="AB41" s="130"/>
      <c r="AC41" s="131"/>
      <c r="AD41" s="130" t="s">
        <v>289</v>
      </c>
      <c r="AE41" s="137"/>
    </row>
    <row r="42" spans="1:46" ht="36.75" customHeight="1" x14ac:dyDescent="0.25">
      <c r="A42" s="70"/>
      <c r="B42" s="71"/>
      <c r="C42" s="72"/>
      <c r="D42" s="72"/>
      <c r="E42" s="72"/>
      <c r="F42" s="71"/>
      <c r="G42" s="78"/>
      <c r="H42" s="73"/>
      <c r="I42" s="123"/>
      <c r="K42" s="125" t="s">
        <v>491</v>
      </c>
      <c r="L42" s="125">
        <v>84043</v>
      </c>
      <c r="M42" s="125">
        <v>84320</v>
      </c>
      <c r="N42" s="125" t="s">
        <v>369</v>
      </c>
      <c r="O42" s="125" t="s">
        <v>391</v>
      </c>
      <c r="P42" s="125" t="s">
        <v>370</v>
      </c>
      <c r="Q42" s="125">
        <v>16.57</v>
      </c>
      <c r="R42" s="125" t="s">
        <v>492</v>
      </c>
      <c r="S42" s="125">
        <v>511</v>
      </c>
      <c r="AB42" s="130"/>
      <c r="AC42" s="131" t="s">
        <v>291</v>
      </c>
      <c r="AD42" s="130" t="s">
        <v>292</v>
      </c>
      <c r="AE42" s="137" t="s">
        <v>293</v>
      </c>
    </row>
    <row r="43" spans="1:46" ht="36.75" customHeight="1" x14ac:dyDescent="0.25">
      <c r="A43" s="70"/>
      <c r="B43" s="71"/>
      <c r="C43" s="72"/>
      <c r="D43" s="72"/>
      <c r="E43" s="72"/>
      <c r="F43" s="71"/>
      <c r="G43" s="78"/>
      <c r="H43" s="73"/>
      <c r="I43" s="123"/>
      <c r="K43" s="125" t="s">
        <v>493</v>
      </c>
      <c r="L43" s="125">
        <v>84044</v>
      </c>
      <c r="M43" s="125">
        <v>84340</v>
      </c>
      <c r="N43" s="125" t="s">
        <v>390</v>
      </c>
      <c r="O43" s="125" t="s">
        <v>428</v>
      </c>
      <c r="P43" s="125" t="s">
        <v>443</v>
      </c>
      <c r="Q43" s="125">
        <v>14.91</v>
      </c>
      <c r="R43" s="125" t="s">
        <v>494</v>
      </c>
      <c r="S43" s="125">
        <v>75</v>
      </c>
      <c r="AB43" s="130" t="s">
        <v>294</v>
      </c>
      <c r="AC43" s="131" t="s">
        <v>295</v>
      </c>
      <c r="AD43" s="130" t="s">
        <v>296</v>
      </c>
      <c r="AE43" s="137" t="s">
        <v>297</v>
      </c>
    </row>
    <row r="44" spans="1:46" ht="15.6" thickBot="1" x14ac:dyDescent="0.3">
      <c r="A44" s="74"/>
      <c r="B44" s="75"/>
      <c r="C44" s="75"/>
      <c r="D44" s="76"/>
      <c r="E44" s="76"/>
      <c r="F44" s="75"/>
      <c r="G44" s="76">
        <f t="shared" ref="G44" si="0">SUM(G29:G43)</f>
        <v>0</v>
      </c>
      <c r="H44" s="77"/>
      <c r="I44" s="123"/>
      <c r="K44" s="125" t="s">
        <v>495</v>
      </c>
      <c r="L44" s="125">
        <v>84045</v>
      </c>
      <c r="M44" s="125">
        <v>84110</v>
      </c>
      <c r="N44" s="125" t="s">
        <v>390</v>
      </c>
      <c r="O44" s="125" t="s">
        <v>428</v>
      </c>
      <c r="P44" s="125" t="s">
        <v>443</v>
      </c>
      <c r="Q44" s="125">
        <v>8.65</v>
      </c>
      <c r="R44" s="125" t="s">
        <v>496</v>
      </c>
      <c r="S44" s="125">
        <v>50</v>
      </c>
      <c r="AB44" s="130"/>
      <c r="AC44" s="131"/>
      <c r="AD44" s="130"/>
      <c r="AE44" s="137" t="s">
        <v>298</v>
      </c>
    </row>
    <row r="45" spans="1:46" ht="12.6" customHeight="1" thickTop="1" thickBot="1" x14ac:dyDescent="0.3">
      <c r="A45" s="66"/>
      <c r="B45" s="54"/>
      <c r="C45" s="54"/>
      <c r="D45" s="54"/>
      <c r="E45" s="54"/>
      <c r="F45" s="54"/>
      <c r="K45" s="125" t="s">
        <v>497</v>
      </c>
      <c r="L45" s="128">
        <v>84046</v>
      </c>
      <c r="M45" s="128">
        <v>84410</v>
      </c>
      <c r="N45" s="128" t="s">
        <v>390</v>
      </c>
      <c r="O45" s="125" t="s">
        <v>415</v>
      </c>
      <c r="P45" s="128" t="s">
        <v>412</v>
      </c>
      <c r="Q45" s="128">
        <v>20.6</v>
      </c>
      <c r="R45" s="128" t="s">
        <v>498</v>
      </c>
      <c r="S45" s="129">
        <v>23</v>
      </c>
      <c r="AB45" s="126" t="s">
        <v>299</v>
      </c>
      <c r="AC45" s="126" t="s">
        <v>300</v>
      </c>
      <c r="AD45" s="126" t="s">
        <v>301</v>
      </c>
      <c r="AE45" s="126" t="s">
        <v>302</v>
      </c>
      <c r="AO45" s="131"/>
      <c r="AT45" s="131"/>
    </row>
    <row r="46" spans="1:46" ht="36.75" customHeight="1" thickTop="1" x14ac:dyDescent="0.25">
      <c r="A46" s="101" t="s">
        <v>50</v>
      </c>
      <c r="B46" s="25" t="s">
        <v>30</v>
      </c>
      <c r="C46" s="25" t="s">
        <v>31</v>
      </c>
      <c r="D46" s="25" t="s">
        <v>32</v>
      </c>
      <c r="E46" s="25" t="s">
        <v>33</v>
      </c>
      <c r="F46" s="25" t="s">
        <v>53</v>
      </c>
      <c r="G46" s="25" t="s">
        <v>185</v>
      </c>
      <c r="H46" s="102" t="s">
        <v>186</v>
      </c>
      <c r="I46" s="124"/>
      <c r="K46" s="125" t="s">
        <v>499</v>
      </c>
      <c r="L46" s="125">
        <v>84139</v>
      </c>
      <c r="M46" s="125">
        <v>84800</v>
      </c>
      <c r="N46" s="125" t="s">
        <v>369</v>
      </c>
      <c r="O46" s="125" t="s">
        <v>477</v>
      </c>
      <c r="P46" s="125" t="s">
        <v>478</v>
      </c>
      <c r="Q46" s="125">
        <v>7.14</v>
      </c>
      <c r="R46" s="125" t="s">
        <v>500</v>
      </c>
      <c r="S46" s="125">
        <v>85</v>
      </c>
      <c r="AB46" s="130"/>
      <c r="AC46" s="131"/>
      <c r="AD46" s="130"/>
      <c r="AE46" s="137" t="s">
        <v>303</v>
      </c>
    </row>
    <row r="47" spans="1:46" ht="36.75" customHeight="1" x14ac:dyDescent="0.25">
      <c r="A47" s="52" t="s">
        <v>34</v>
      </c>
      <c r="B47" s="146"/>
      <c r="C47" s="146"/>
      <c r="D47" s="146"/>
      <c r="E47" s="146"/>
      <c r="F47" s="146"/>
      <c r="G47" s="146"/>
      <c r="H47" s="147"/>
      <c r="I47" s="124"/>
      <c r="K47" s="125" t="s">
        <v>501</v>
      </c>
      <c r="L47" s="125">
        <v>84047</v>
      </c>
      <c r="M47" s="125">
        <v>84400</v>
      </c>
      <c r="N47" s="125" t="s">
        <v>399</v>
      </c>
      <c r="O47" s="125" t="s">
        <v>399</v>
      </c>
      <c r="P47" s="125" t="s">
        <v>407</v>
      </c>
      <c r="Q47" s="125">
        <v>14.9</v>
      </c>
      <c r="R47" s="125" t="s">
        <v>502</v>
      </c>
      <c r="S47" s="125">
        <v>204</v>
      </c>
      <c r="AB47" s="130" t="s">
        <v>304</v>
      </c>
      <c r="AC47" s="131" t="s">
        <v>305</v>
      </c>
      <c r="AD47" s="130" t="s">
        <v>306</v>
      </c>
      <c r="AE47" s="137" t="s">
        <v>290</v>
      </c>
    </row>
    <row r="48" spans="1:46" ht="36.75" customHeight="1" x14ac:dyDescent="0.25">
      <c r="A48" s="52" t="s">
        <v>35</v>
      </c>
      <c r="B48" s="146"/>
      <c r="C48" s="146"/>
      <c r="D48" s="146"/>
      <c r="E48" s="146"/>
      <c r="F48" s="146"/>
      <c r="G48" s="146"/>
      <c r="H48" s="147"/>
      <c r="I48" s="124"/>
      <c r="K48" s="125" t="s">
        <v>503</v>
      </c>
      <c r="L48" s="125">
        <v>84048</v>
      </c>
      <c r="M48" s="125">
        <v>84400</v>
      </c>
      <c r="N48" s="125" t="s">
        <v>399</v>
      </c>
      <c r="O48" s="125" t="s">
        <v>399</v>
      </c>
      <c r="P48" s="125" t="s">
        <v>407</v>
      </c>
      <c r="Q48" s="125">
        <v>8.15</v>
      </c>
      <c r="R48" s="125" t="s">
        <v>448</v>
      </c>
      <c r="S48" s="125">
        <v>8.3000000000000007</v>
      </c>
      <c r="AB48" s="130"/>
      <c r="AC48" s="131"/>
      <c r="AD48" s="130" t="s">
        <v>307</v>
      </c>
      <c r="AE48" s="137"/>
    </row>
    <row r="49" spans="1:80" ht="36.75" customHeight="1" x14ac:dyDescent="0.25">
      <c r="A49" s="52" t="s">
        <v>36</v>
      </c>
      <c r="B49" s="146"/>
      <c r="C49" s="146"/>
      <c r="D49" s="146"/>
      <c r="E49" s="146"/>
      <c r="F49" s="146"/>
      <c r="G49" s="146"/>
      <c r="H49" s="103"/>
      <c r="I49" s="124"/>
      <c r="K49" s="125" t="s">
        <v>504</v>
      </c>
      <c r="L49" s="125">
        <v>84049</v>
      </c>
      <c r="M49" s="125">
        <v>84190</v>
      </c>
      <c r="N49" s="125" t="s">
        <v>390</v>
      </c>
      <c r="O49" s="125" t="s">
        <v>428</v>
      </c>
      <c r="P49" s="125" t="s">
        <v>412</v>
      </c>
      <c r="Q49" s="125">
        <v>27.14</v>
      </c>
      <c r="R49" s="125" t="s">
        <v>505</v>
      </c>
      <c r="S49" s="125">
        <v>18</v>
      </c>
      <c r="AB49" s="130"/>
      <c r="AC49" s="131"/>
      <c r="AD49" s="130" t="s">
        <v>308</v>
      </c>
      <c r="AE49" s="137"/>
    </row>
    <row r="50" spans="1:80" ht="36.75" customHeight="1" thickBot="1" x14ac:dyDescent="0.3">
      <c r="A50" s="53" t="s">
        <v>37</v>
      </c>
      <c r="B50" s="145"/>
      <c r="C50" s="145"/>
      <c r="D50" s="145"/>
      <c r="E50" s="145"/>
      <c r="F50" s="145"/>
      <c r="G50" s="145"/>
      <c r="H50" s="104"/>
      <c r="I50" s="124"/>
      <c r="K50" s="125" t="s">
        <v>506</v>
      </c>
      <c r="L50" s="125">
        <v>84050</v>
      </c>
      <c r="M50" s="125">
        <v>84220</v>
      </c>
      <c r="N50" s="125" t="s">
        <v>399</v>
      </c>
      <c r="O50" s="125" t="s">
        <v>399</v>
      </c>
      <c r="P50" s="125" t="s">
        <v>423</v>
      </c>
      <c r="Q50" s="125">
        <v>48.04</v>
      </c>
      <c r="R50" s="125" t="s">
        <v>507</v>
      </c>
      <c r="S50" s="125">
        <v>37</v>
      </c>
      <c r="AB50" s="130"/>
      <c r="AC50" s="131"/>
      <c r="AD50" s="130" t="s">
        <v>309</v>
      </c>
      <c r="AE50" s="137"/>
    </row>
    <row r="51" spans="1:80" ht="12.6" customHeight="1" thickTop="1" x14ac:dyDescent="0.25">
      <c r="A51" s="66"/>
      <c r="B51" s="54"/>
      <c r="C51" s="54"/>
      <c r="D51" s="54"/>
      <c r="E51" s="54"/>
      <c r="F51" s="54"/>
      <c r="I51" s="124"/>
      <c r="K51" s="125" t="s">
        <v>508</v>
      </c>
      <c r="L51" s="125">
        <v>84051</v>
      </c>
      <c r="M51" s="125">
        <v>84220</v>
      </c>
      <c r="N51" s="125" t="s">
        <v>399</v>
      </c>
      <c r="O51" s="125" t="s">
        <v>399</v>
      </c>
      <c r="P51" s="125" t="s">
        <v>407</v>
      </c>
      <c r="Q51" s="125">
        <v>23.77</v>
      </c>
      <c r="R51" s="125" t="s">
        <v>509</v>
      </c>
      <c r="S51" s="125">
        <v>46</v>
      </c>
      <c r="AB51" s="130"/>
      <c r="AC51" s="131"/>
      <c r="AD51" s="130" t="s">
        <v>310</v>
      </c>
      <c r="AE51" s="137"/>
    </row>
    <row r="52" spans="1:80" s="58" customFormat="1" ht="15.6" x14ac:dyDescent="0.25">
      <c r="A52" s="234" t="s">
        <v>51</v>
      </c>
      <c r="B52" s="235"/>
      <c r="C52" s="235"/>
      <c r="D52" s="235"/>
      <c r="E52" s="235"/>
      <c r="F52" s="235"/>
      <c r="G52" s="235"/>
      <c r="H52" s="235"/>
      <c r="I52" s="120"/>
      <c r="J52" s="85"/>
      <c r="K52" s="125" t="s">
        <v>510</v>
      </c>
      <c r="L52" s="125">
        <v>84052</v>
      </c>
      <c r="M52" s="125">
        <v>84240</v>
      </c>
      <c r="N52" s="125" t="s">
        <v>399</v>
      </c>
      <c r="O52" s="125" t="s">
        <v>400</v>
      </c>
      <c r="P52" s="125" t="s">
        <v>401</v>
      </c>
      <c r="Q52" s="125">
        <v>31.2</v>
      </c>
      <c r="R52" s="125" t="s">
        <v>511</v>
      </c>
      <c r="S52" s="125">
        <v>40</v>
      </c>
      <c r="T52" s="125"/>
      <c r="U52" s="125"/>
      <c r="V52" s="125"/>
      <c r="W52" s="125"/>
      <c r="X52" s="125"/>
      <c r="Y52" s="125"/>
      <c r="Z52" s="125"/>
      <c r="AA52" s="125"/>
      <c r="AB52" s="130" t="s">
        <v>311</v>
      </c>
      <c r="AC52" s="131" t="s">
        <v>312</v>
      </c>
      <c r="AD52" s="130" t="s">
        <v>313</v>
      </c>
      <c r="AE52" s="137" t="s">
        <v>290</v>
      </c>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86"/>
      <c r="BF52" s="86"/>
      <c r="BG52" s="85"/>
      <c r="BH52" s="85"/>
      <c r="BI52" s="85"/>
      <c r="BJ52" s="85"/>
      <c r="BK52" s="85"/>
      <c r="BL52" s="85"/>
      <c r="BM52" s="85"/>
      <c r="BN52" s="85"/>
      <c r="BO52" s="85"/>
      <c r="BP52" s="85"/>
      <c r="BQ52" s="85"/>
      <c r="BR52" s="85"/>
      <c r="BS52" s="85"/>
      <c r="BT52" s="85"/>
      <c r="BU52" s="85"/>
      <c r="BV52" s="85"/>
      <c r="BW52" s="85"/>
      <c r="BX52" s="85"/>
      <c r="BY52" s="85"/>
      <c r="BZ52" s="85"/>
      <c r="CA52" s="87"/>
      <c r="CB52" s="87"/>
    </row>
    <row r="53" spans="1:80" ht="12.6" customHeight="1" thickBot="1" x14ac:dyDescent="0.3">
      <c r="A53" s="66"/>
      <c r="B53" s="54"/>
      <c r="C53" s="54"/>
      <c r="D53" s="54"/>
      <c r="E53" s="54"/>
      <c r="F53" s="54"/>
      <c r="K53" s="125" t="s">
        <v>512</v>
      </c>
      <c r="L53" s="125">
        <v>84053</v>
      </c>
      <c r="M53" s="125">
        <v>84600</v>
      </c>
      <c r="N53" s="125" t="s">
        <v>390</v>
      </c>
      <c r="O53" s="125" t="s">
        <v>513</v>
      </c>
      <c r="P53" s="125" t="s">
        <v>514</v>
      </c>
      <c r="Q53" s="125">
        <v>14.92</v>
      </c>
      <c r="R53" s="125" t="s">
        <v>515</v>
      </c>
      <c r="S53" s="125">
        <v>117</v>
      </c>
      <c r="AB53" s="130" t="s">
        <v>314</v>
      </c>
      <c r="AC53" s="131" t="s">
        <v>315</v>
      </c>
      <c r="AD53" s="130" t="s">
        <v>316</v>
      </c>
      <c r="AE53" s="137" t="s">
        <v>290</v>
      </c>
    </row>
    <row r="54" spans="1:80" ht="36.75" customHeight="1" thickTop="1" x14ac:dyDescent="0.25">
      <c r="A54" s="105" t="s">
        <v>38</v>
      </c>
      <c r="B54" s="106" t="s">
        <v>710</v>
      </c>
      <c r="C54" s="106" t="s">
        <v>258</v>
      </c>
      <c r="D54" s="106" t="s">
        <v>711</v>
      </c>
      <c r="E54" s="106" t="s">
        <v>712</v>
      </c>
      <c r="F54" s="106" t="s">
        <v>44</v>
      </c>
      <c r="G54" s="106" t="s">
        <v>39</v>
      </c>
      <c r="H54" s="107" t="s">
        <v>40</v>
      </c>
      <c r="K54" s="125" t="s">
        <v>516</v>
      </c>
      <c r="L54" s="125">
        <v>84055</v>
      </c>
      <c r="M54" s="125">
        <v>84450</v>
      </c>
      <c r="N54" s="125" t="s">
        <v>369</v>
      </c>
      <c r="O54" s="125" t="s">
        <v>517</v>
      </c>
      <c r="P54" s="125" t="s">
        <v>370</v>
      </c>
      <c r="Q54" s="125">
        <v>2.57</v>
      </c>
      <c r="R54" s="125" t="s">
        <v>518</v>
      </c>
      <c r="S54" s="125">
        <v>586</v>
      </c>
      <c r="AB54" s="130"/>
      <c r="AC54" s="131"/>
      <c r="AD54" s="130" t="s">
        <v>317</v>
      </c>
      <c r="AE54" s="137"/>
    </row>
    <row r="55" spans="1:80" ht="36.75" customHeight="1" x14ac:dyDescent="0.25">
      <c r="A55" s="52" t="s">
        <v>41</v>
      </c>
      <c r="B55" s="59"/>
      <c r="C55" s="59"/>
      <c r="D55" s="59"/>
      <c r="E55" s="59"/>
      <c r="F55" s="60" t="str">
        <f>IF(SUM(B55:E55)=0,"",SUM(B55:E55))</f>
        <v/>
      </c>
      <c r="G55" s="61"/>
      <c r="H55" s="108" t="str">
        <f>IFERROR(F55/$F$60,"")</f>
        <v/>
      </c>
      <c r="K55" s="125" t="s">
        <v>519</v>
      </c>
      <c r="L55" s="125">
        <v>84056</v>
      </c>
      <c r="M55" s="125">
        <v>84150</v>
      </c>
      <c r="N55" s="125" t="s">
        <v>390</v>
      </c>
      <c r="O55" s="125" t="s">
        <v>431</v>
      </c>
      <c r="P55" s="125" t="s">
        <v>458</v>
      </c>
      <c r="Q55" s="125">
        <v>23.87</v>
      </c>
      <c r="R55" s="125" t="s">
        <v>520</v>
      </c>
      <c r="S55" s="125">
        <v>226</v>
      </c>
      <c r="AB55" s="130"/>
      <c r="AC55" s="131"/>
      <c r="AD55" s="130" t="s">
        <v>318</v>
      </c>
      <c r="AE55" s="137"/>
    </row>
    <row r="56" spans="1:80" ht="36.75" customHeight="1" x14ac:dyDescent="0.25">
      <c r="A56" s="109" t="s">
        <v>52</v>
      </c>
      <c r="B56" s="62"/>
      <c r="C56" s="62"/>
      <c r="D56" s="62"/>
      <c r="E56" s="62"/>
      <c r="F56" s="63" t="str">
        <f t="shared" ref="F56:F59" si="1">IF(SUM(B56:E56)=0,"",SUM(B56:E56))</f>
        <v/>
      </c>
      <c r="G56" s="64"/>
      <c r="H56" s="110" t="str">
        <f t="shared" ref="H56:H59" si="2">IFERROR(F56/$F$60,"")</f>
        <v/>
      </c>
      <c r="K56" s="125" t="s">
        <v>521</v>
      </c>
      <c r="L56" s="125">
        <v>84057</v>
      </c>
      <c r="M56" s="125">
        <v>84220</v>
      </c>
      <c r="N56" s="125" t="s">
        <v>399</v>
      </c>
      <c r="O56" s="125" t="s">
        <v>399</v>
      </c>
      <c r="P56" s="125" t="s">
        <v>407</v>
      </c>
      <c r="Q56" s="125">
        <v>8.2899999999999991</v>
      </c>
      <c r="R56" s="125" t="s">
        <v>522</v>
      </c>
      <c r="S56" s="125">
        <v>41</v>
      </c>
      <c r="AB56" s="130"/>
      <c r="AC56" s="131"/>
      <c r="AD56" s="130" t="s">
        <v>319</v>
      </c>
      <c r="AE56" s="137"/>
    </row>
    <row r="57" spans="1:80" ht="36.75" customHeight="1" x14ac:dyDescent="0.25">
      <c r="A57" s="52" t="s">
        <v>42</v>
      </c>
      <c r="B57" s="59"/>
      <c r="C57" s="59"/>
      <c r="D57" s="59"/>
      <c r="E57" s="59"/>
      <c r="F57" s="60" t="str">
        <f t="shared" si="1"/>
        <v/>
      </c>
      <c r="G57" s="61" t="s">
        <v>195</v>
      </c>
      <c r="H57" s="108" t="str">
        <f t="shared" si="2"/>
        <v/>
      </c>
      <c r="K57" s="125" t="s">
        <v>477</v>
      </c>
      <c r="L57" s="125">
        <v>84054</v>
      </c>
      <c r="M57" s="125">
        <v>84800</v>
      </c>
      <c r="N57" s="125" t="s">
        <v>369</v>
      </c>
      <c r="O57" s="125" t="s">
        <v>477</v>
      </c>
      <c r="P57" s="125" t="s">
        <v>478</v>
      </c>
      <c r="Q57" s="125">
        <v>44.57</v>
      </c>
      <c r="R57" s="125" t="s">
        <v>523</v>
      </c>
      <c r="S57" s="125">
        <v>436</v>
      </c>
      <c r="AB57" s="130"/>
      <c r="AC57" s="131" t="s">
        <v>320</v>
      </c>
      <c r="AD57" s="130" t="s">
        <v>321</v>
      </c>
      <c r="AE57" s="137" t="s">
        <v>324</v>
      </c>
    </row>
    <row r="58" spans="1:80" ht="36.75" customHeight="1" x14ac:dyDescent="0.25">
      <c r="A58" s="52" t="s">
        <v>43</v>
      </c>
      <c r="B58" s="59"/>
      <c r="C58" s="59"/>
      <c r="D58" s="59"/>
      <c r="E58" s="59"/>
      <c r="F58" s="60" t="str">
        <f t="shared" si="1"/>
        <v/>
      </c>
      <c r="G58" s="65"/>
      <c r="H58" s="108" t="str">
        <f t="shared" si="2"/>
        <v/>
      </c>
      <c r="K58" s="125" t="s">
        <v>524</v>
      </c>
      <c r="L58" s="125">
        <v>84009</v>
      </c>
      <c r="M58" s="125">
        <v>84240</v>
      </c>
      <c r="N58" s="125" t="s">
        <v>399</v>
      </c>
      <c r="O58" s="125" t="s">
        <v>400</v>
      </c>
      <c r="P58" s="125" t="s">
        <v>401</v>
      </c>
      <c r="Q58" s="125">
        <v>27.74</v>
      </c>
      <c r="R58" s="125" t="s">
        <v>525</v>
      </c>
      <c r="S58" s="125">
        <v>56</v>
      </c>
      <c r="AB58" s="130"/>
      <c r="AC58" s="131"/>
      <c r="AD58" s="130" t="s">
        <v>322</v>
      </c>
      <c r="AE58" s="137" t="s">
        <v>325</v>
      </c>
    </row>
    <row r="59" spans="1:80" ht="36.75" customHeight="1" x14ac:dyDescent="0.25">
      <c r="A59" s="52" t="s">
        <v>193</v>
      </c>
      <c r="B59" s="59"/>
      <c r="C59" s="59"/>
      <c r="D59" s="59"/>
      <c r="E59" s="59"/>
      <c r="F59" s="60" t="str">
        <f t="shared" si="1"/>
        <v/>
      </c>
      <c r="G59" s="61" t="s">
        <v>194</v>
      </c>
      <c r="H59" s="108" t="str">
        <f t="shared" si="2"/>
        <v/>
      </c>
      <c r="K59" s="125" t="s">
        <v>526</v>
      </c>
      <c r="L59" s="125">
        <v>84010</v>
      </c>
      <c r="M59" s="125">
        <v>84120</v>
      </c>
      <c r="N59" s="125" t="s">
        <v>399</v>
      </c>
      <c r="O59" s="125" t="s">
        <v>400</v>
      </c>
      <c r="P59" s="125" t="s">
        <v>401</v>
      </c>
      <c r="Q59" s="125">
        <v>5.9</v>
      </c>
      <c r="R59" s="125" t="s">
        <v>527</v>
      </c>
      <c r="S59" s="125">
        <v>138</v>
      </c>
      <c r="AB59" s="130"/>
      <c r="AC59" s="131"/>
      <c r="AD59" s="130" t="s">
        <v>323</v>
      </c>
      <c r="AE59" s="128"/>
    </row>
    <row r="60" spans="1:80" ht="36.75" customHeight="1" thickBot="1" x14ac:dyDescent="0.3">
      <c r="A60" s="111" t="s">
        <v>44</v>
      </c>
      <c r="B60" s="112" t="str">
        <f>IF(SUM(B55:B59)=0,"",SUM(B55:B59))</f>
        <v/>
      </c>
      <c r="C60" s="112" t="str">
        <f t="shared" ref="C60:F60" si="3">IF(SUM(C55:C59)=0,"",SUM(C55:C59))</f>
        <v/>
      </c>
      <c r="D60" s="112" t="str">
        <f t="shared" si="3"/>
        <v/>
      </c>
      <c r="E60" s="112" t="str">
        <f t="shared" si="3"/>
        <v/>
      </c>
      <c r="F60" s="112" t="str">
        <f t="shared" si="3"/>
        <v/>
      </c>
      <c r="G60" s="112"/>
      <c r="H60" s="113"/>
      <c r="K60" s="125" t="s">
        <v>528</v>
      </c>
      <c r="L60" s="125">
        <v>84084</v>
      </c>
      <c r="M60" s="125">
        <v>84240</v>
      </c>
      <c r="N60" s="125" t="s">
        <v>399</v>
      </c>
      <c r="O60" s="125" t="s">
        <v>400</v>
      </c>
      <c r="P60" s="125" t="s">
        <v>401</v>
      </c>
      <c r="Q60" s="125">
        <v>14.63</v>
      </c>
      <c r="R60" s="125" t="s">
        <v>529</v>
      </c>
      <c r="S60" s="125">
        <v>91</v>
      </c>
    </row>
    <row r="61" spans="1:80" ht="12.6" customHeight="1" thickTop="1" thickBot="1" x14ac:dyDescent="0.3">
      <c r="A61" s="66"/>
      <c r="B61" s="54"/>
      <c r="C61" s="54"/>
      <c r="D61" s="54"/>
      <c r="E61" s="54"/>
      <c r="F61" s="54"/>
      <c r="K61" s="125" t="s">
        <v>530</v>
      </c>
      <c r="L61" s="125">
        <v>84100</v>
      </c>
      <c r="M61" s="125">
        <v>84190</v>
      </c>
      <c r="N61" s="125" t="s">
        <v>390</v>
      </c>
      <c r="O61" s="125" t="s">
        <v>428</v>
      </c>
      <c r="P61" s="125" t="s">
        <v>412</v>
      </c>
      <c r="Q61" s="125">
        <v>4.87</v>
      </c>
      <c r="R61" s="125" t="s">
        <v>531</v>
      </c>
      <c r="S61" s="125">
        <v>10</v>
      </c>
    </row>
    <row r="62" spans="1:80" ht="36.75" customHeight="1" thickTop="1" x14ac:dyDescent="0.25">
      <c r="A62" s="114" t="s">
        <v>45</v>
      </c>
      <c r="B62" s="115" t="s">
        <v>710</v>
      </c>
      <c r="C62" s="115" t="s">
        <v>258</v>
      </c>
      <c r="D62" s="115" t="s">
        <v>711</v>
      </c>
      <c r="E62" s="115" t="s">
        <v>712</v>
      </c>
      <c r="F62" s="115" t="s">
        <v>44</v>
      </c>
      <c r="G62" s="115" t="s">
        <v>39</v>
      </c>
      <c r="H62" s="116" t="s">
        <v>40</v>
      </c>
      <c r="K62" s="125" t="s">
        <v>532</v>
      </c>
      <c r="L62" s="125">
        <v>84101</v>
      </c>
      <c r="M62" s="125">
        <v>84210</v>
      </c>
      <c r="N62" s="125" t="s">
        <v>390</v>
      </c>
      <c r="O62" s="125" t="s">
        <v>415</v>
      </c>
      <c r="P62" s="125" t="s">
        <v>412</v>
      </c>
      <c r="Q62" s="125">
        <v>11.03</v>
      </c>
      <c r="R62" s="125" t="s">
        <v>533</v>
      </c>
      <c r="S62" s="125">
        <v>38</v>
      </c>
    </row>
    <row r="63" spans="1:80" ht="36.75" customHeight="1" x14ac:dyDescent="0.25">
      <c r="A63" s="52" t="s">
        <v>55</v>
      </c>
      <c r="B63" s="59"/>
      <c r="C63" s="59"/>
      <c r="D63" s="59"/>
      <c r="E63" s="59"/>
      <c r="F63" s="60" t="str">
        <f t="shared" ref="F63:F69" si="4">IF(SUM(B63:E63)=0,"",SUM(B63:E63))</f>
        <v/>
      </c>
      <c r="G63" s="61"/>
      <c r="H63" s="108" t="str">
        <f>IFERROR(F63/$F$70,"")</f>
        <v/>
      </c>
      <c r="K63" s="125" t="s">
        <v>534</v>
      </c>
      <c r="L63" s="125">
        <v>84133</v>
      </c>
      <c r="M63" s="125">
        <v>84240</v>
      </c>
      <c r="N63" s="125" t="s">
        <v>399</v>
      </c>
      <c r="O63" s="125" t="s">
        <v>400</v>
      </c>
      <c r="P63" s="125" t="s">
        <v>401</v>
      </c>
      <c r="Q63" s="125">
        <v>41.3</v>
      </c>
      <c r="R63" s="125" t="s">
        <v>535</v>
      </c>
      <c r="S63" s="125">
        <v>104</v>
      </c>
    </row>
    <row r="64" spans="1:80" ht="36.75" customHeight="1" x14ac:dyDescent="0.25">
      <c r="A64" s="52" t="s">
        <v>54</v>
      </c>
      <c r="B64" s="59"/>
      <c r="C64" s="59"/>
      <c r="D64" s="59"/>
      <c r="E64" s="59"/>
      <c r="F64" s="60" t="str">
        <f t="shared" si="4"/>
        <v/>
      </c>
      <c r="G64" s="61"/>
      <c r="H64" s="108" t="str">
        <f t="shared" ref="H64:H69" si="5">IFERROR(F64/$F$70,"")</f>
        <v/>
      </c>
      <c r="K64" s="125" t="s">
        <v>536</v>
      </c>
      <c r="L64" s="125">
        <v>84058</v>
      </c>
      <c r="M64" s="125">
        <v>84480</v>
      </c>
      <c r="N64" s="125" t="s">
        <v>399</v>
      </c>
      <c r="O64" s="125" t="s">
        <v>399</v>
      </c>
      <c r="P64" s="125" t="s">
        <v>407</v>
      </c>
      <c r="Q64" s="125">
        <v>10.66</v>
      </c>
      <c r="R64" s="125" t="s">
        <v>537</v>
      </c>
      <c r="S64" s="125">
        <v>38</v>
      </c>
    </row>
    <row r="65" spans="1:19" ht="36.75" customHeight="1" x14ac:dyDescent="0.25">
      <c r="A65" s="52" t="s">
        <v>46</v>
      </c>
      <c r="B65" s="59"/>
      <c r="C65" s="59"/>
      <c r="D65" s="59"/>
      <c r="E65" s="59"/>
      <c r="F65" s="60" t="str">
        <f t="shared" si="4"/>
        <v/>
      </c>
      <c r="G65" s="61"/>
      <c r="H65" s="108" t="str">
        <f t="shared" si="5"/>
        <v/>
      </c>
      <c r="K65" s="125" t="s">
        <v>538</v>
      </c>
      <c r="L65" s="125">
        <v>84059</v>
      </c>
      <c r="M65" s="125">
        <v>84190</v>
      </c>
      <c r="N65" s="125" t="s">
        <v>390</v>
      </c>
      <c r="O65" s="125" t="s">
        <v>428</v>
      </c>
      <c r="P65" s="125" t="s">
        <v>412</v>
      </c>
      <c r="Q65" s="125">
        <v>4.54</v>
      </c>
      <c r="R65" s="125" t="s">
        <v>539</v>
      </c>
      <c r="S65" s="125">
        <v>26</v>
      </c>
    </row>
    <row r="66" spans="1:19" ht="36.75" customHeight="1" x14ac:dyDescent="0.25">
      <c r="A66" s="52" t="s">
        <v>47</v>
      </c>
      <c r="B66" s="59"/>
      <c r="C66" s="59"/>
      <c r="D66" s="59"/>
      <c r="E66" s="59"/>
      <c r="F66" s="60" t="str">
        <f t="shared" si="4"/>
        <v/>
      </c>
      <c r="G66" s="61"/>
      <c r="H66" s="108" t="str">
        <f t="shared" si="5"/>
        <v/>
      </c>
      <c r="K66" s="125" t="s">
        <v>540</v>
      </c>
      <c r="L66" s="125">
        <v>84061</v>
      </c>
      <c r="M66" s="125">
        <v>84290</v>
      </c>
      <c r="N66" s="125" t="s">
        <v>390</v>
      </c>
      <c r="O66" s="125" t="s">
        <v>437</v>
      </c>
      <c r="P66" s="125" t="s">
        <v>463</v>
      </c>
      <c r="Q66" s="125">
        <v>9.2899999999999991</v>
      </c>
      <c r="R66" s="125" t="s">
        <v>541</v>
      </c>
      <c r="S66" s="125">
        <v>36</v>
      </c>
    </row>
    <row r="67" spans="1:19" ht="36.75" customHeight="1" x14ac:dyDescent="0.25">
      <c r="A67" s="52" t="s">
        <v>48</v>
      </c>
      <c r="B67" s="59"/>
      <c r="C67" s="59"/>
      <c r="D67" s="59"/>
      <c r="E67" s="59"/>
      <c r="F67" s="60" t="str">
        <f t="shared" si="4"/>
        <v/>
      </c>
      <c r="G67" s="61"/>
      <c r="H67" s="108" t="str">
        <f t="shared" si="5"/>
        <v/>
      </c>
      <c r="K67" s="125" t="s">
        <v>542</v>
      </c>
      <c r="L67" s="125">
        <v>84060</v>
      </c>
      <c r="M67" s="125">
        <v>84400</v>
      </c>
      <c r="N67" s="125" t="s">
        <v>399</v>
      </c>
      <c r="O67" s="125" t="s">
        <v>399</v>
      </c>
      <c r="P67" s="125" t="s">
        <v>407</v>
      </c>
      <c r="Q67" s="125">
        <v>21.79</v>
      </c>
      <c r="R67" s="125" t="s">
        <v>543</v>
      </c>
      <c r="S67" s="125">
        <v>1.7</v>
      </c>
    </row>
    <row r="68" spans="1:19" ht="36.75" customHeight="1" x14ac:dyDescent="0.25">
      <c r="A68" s="52" t="s">
        <v>49</v>
      </c>
      <c r="B68" s="59"/>
      <c r="C68" s="59"/>
      <c r="D68" s="59"/>
      <c r="E68" s="59"/>
      <c r="F68" s="60" t="str">
        <f t="shared" si="4"/>
        <v/>
      </c>
      <c r="G68" s="61"/>
      <c r="H68" s="108" t="str">
        <f t="shared" si="5"/>
        <v/>
      </c>
      <c r="K68" s="125" t="s">
        <v>544</v>
      </c>
      <c r="L68" s="125">
        <v>84062</v>
      </c>
      <c r="M68" s="125">
        <v>84800</v>
      </c>
      <c r="N68" s="125" t="s">
        <v>399</v>
      </c>
      <c r="O68" s="125" t="s">
        <v>452</v>
      </c>
      <c r="P68" s="125" t="s">
        <v>423</v>
      </c>
      <c r="Q68" s="125">
        <v>16.93</v>
      </c>
      <c r="R68" s="125" t="s">
        <v>545</v>
      </c>
      <c r="S68" s="125">
        <v>97</v>
      </c>
    </row>
    <row r="69" spans="1:19" ht="36.75" customHeight="1" x14ac:dyDescent="0.25">
      <c r="A69" s="52" t="s">
        <v>193</v>
      </c>
      <c r="B69" s="59"/>
      <c r="C69" s="59"/>
      <c r="D69" s="59"/>
      <c r="E69" s="59"/>
      <c r="F69" s="60" t="str">
        <f t="shared" si="4"/>
        <v/>
      </c>
      <c r="G69" s="61" t="s">
        <v>194</v>
      </c>
      <c r="H69" s="108" t="str">
        <f t="shared" si="5"/>
        <v/>
      </c>
      <c r="K69" s="125" t="s">
        <v>546</v>
      </c>
      <c r="L69" s="125">
        <v>84063</v>
      </c>
      <c r="M69" s="125">
        <v>84840</v>
      </c>
      <c r="N69" s="125" t="s">
        <v>390</v>
      </c>
      <c r="O69" s="125" t="s">
        <v>437</v>
      </c>
      <c r="P69" s="125" t="s">
        <v>438</v>
      </c>
      <c r="Q69" s="125">
        <v>11.97</v>
      </c>
      <c r="R69" s="125" t="s">
        <v>547</v>
      </c>
      <c r="S69" s="125">
        <v>33</v>
      </c>
    </row>
    <row r="70" spans="1:19" ht="36.75" customHeight="1" thickBot="1" x14ac:dyDescent="0.3">
      <c r="A70" s="117" t="s">
        <v>44</v>
      </c>
      <c r="B70" s="118" t="str">
        <f>IF(SUM(B63:B69)=0,"",SUM(B63:B69))</f>
        <v/>
      </c>
      <c r="C70" s="118" t="str">
        <f t="shared" ref="C70:F70" si="6">IF(SUM(C63:C69)=0,"",SUM(C63:C69))</f>
        <v/>
      </c>
      <c r="D70" s="118" t="str">
        <f t="shared" si="6"/>
        <v/>
      </c>
      <c r="E70" s="118" t="str">
        <f t="shared" si="6"/>
        <v/>
      </c>
      <c r="F70" s="118" t="str">
        <f t="shared" si="6"/>
        <v/>
      </c>
      <c r="G70" s="118"/>
      <c r="H70" s="119"/>
      <c r="K70" s="125" t="s">
        <v>548</v>
      </c>
      <c r="L70" s="125">
        <v>84064</v>
      </c>
      <c r="M70" s="125">
        <v>84840</v>
      </c>
      <c r="N70" s="125" t="s">
        <v>390</v>
      </c>
      <c r="O70" s="125" t="s">
        <v>437</v>
      </c>
      <c r="P70" s="125" t="s">
        <v>438</v>
      </c>
      <c r="Q70" s="125">
        <v>17.37</v>
      </c>
      <c r="R70" s="125" t="s">
        <v>549</v>
      </c>
      <c r="S70" s="125">
        <v>219</v>
      </c>
    </row>
    <row r="71" spans="1:19" ht="36.75" customHeight="1" thickTop="1" x14ac:dyDescent="0.25">
      <c r="A71" s="66"/>
      <c r="B71" s="54"/>
      <c r="C71" s="54"/>
      <c r="D71" s="54"/>
      <c r="E71" s="54"/>
      <c r="F71" s="54"/>
      <c r="K71" s="125" t="s">
        <v>550</v>
      </c>
      <c r="L71" s="125">
        <v>84065</v>
      </c>
      <c r="M71" s="125">
        <v>84360</v>
      </c>
      <c r="N71" s="125" t="s">
        <v>399</v>
      </c>
      <c r="O71" s="125" t="s">
        <v>452</v>
      </c>
      <c r="P71" s="125" t="s">
        <v>423</v>
      </c>
      <c r="Q71" s="125">
        <v>21.81</v>
      </c>
      <c r="R71" s="125" t="s">
        <v>551</v>
      </c>
      <c r="S71" s="125">
        <v>177</v>
      </c>
    </row>
    <row r="72" spans="1:19" ht="36.75" customHeight="1" x14ac:dyDescent="0.25">
      <c r="A72" s="66"/>
      <c r="B72" s="54"/>
      <c r="C72" s="54"/>
      <c r="D72" s="54"/>
      <c r="E72" s="54"/>
      <c r="F72" s="54"/>
      <c r="K72" s="125" t="s">
        <v>552</v>
      </c>
      <c r="L72" s="125">
        <v>84008</v>
      </c>
      <c r="M72" s="125">
        <v>84330</v>
      </c>
      <c r="N72" s="125" t="s">
        <v>390</v>
      </c>
      <c r="O72" s="125" t="s">
        <v>428</v>
      </c>
      <c r="P72" s="125" t="s">
        <v>412</v>
      </c>
      <c r="Q72" s="125">
        <v>16.04</v>
      </c>
      <c r="R72" s="125" t="s">
        <v>553</v>
      </c>
      <c r="S72" s="125">
        <v>39</v>
      </c>
    </row>
    <row r="73" spans="1:19" ht="36.75" customHeight="1" x14ac:dyDescent="0.25">
      <c r="A73" s="66"/>
      <c r="B73" s="54"/>
      <c r="C73" s="54"/>
      <c r="D73" s="54"/>
      <c r="E73" s="54"/>
      <c r="F73" s="54"/>
      <c r="K73" s="125" t="s">
        <v>554</v>
      </c>
      <c r="L73" s="125">
        <v>84011</v>
      </c>
      <c r="M73" s="125">
        <v>84210</v>
      </c>
      <c r="N73" s="125" t="s">
        <v>390</v>
      </c>
      <c r="O73" s="125" t="s">
        <v>415</v>
      </c>
      <c r="P73" s="125" t="s">
        <v>412</v>
      </c>
      <c r="Q73" s="125">
        <v>9.0399999999999991</v>
      </c>
      <c r="R73" s="125" t="s">
        <v>555</v>
      </c>
      <c r="S73" s="125">
        <v>39</v>
      </c>
    </row>
    <row r="74" spans="1:19" ht="36.75" customHeight="1" x14ac:dyDescent="0.25">
      <c r="A74" s="66"/>
      <c r="B74" s="54"/>
      <c r="C74" s="54"/>
      <c r="D74" s="54"/>
      <c r="E74" s="54"/>
      <c r="F74" s="54"/>
      <c r="K74" s="125" t="s">
        <v>517</v>
      </c>
      <c r="L74" s="125">
        <v>84092</v>
      </c>
      <c r="M74" s="125">
        <v>84130</v>
      </c>
      <c r="N74" s="125" t="s">
        <v>369</v>
      </c>
      <c r="O74" s="125" t="s">
        <v>517</v>
      </c>
      <c r="P74" s="125" t="s">
        <v>370</v>
      </c>
      <c r="Q74" s="125">
        <v>10.77</v>
      </c>
      <c r="R74" s="125" t="s">
        <v>556</v>
      </c>
      <c r="S74" s="138">
        <v>1628</v>
      </c>
    </row>
    <row r="75" spans="1:19" ht="36.75" customHeight="1" x14ac:dyDescent="0.25">
      <c r="A75" s="66"/>
      <c r="B75" s="54"/>
      <c r="C75" s="54"/>
      <c r="D75" s="54"/>
      <c r="E75" s="54"/>
      <c r="F75" s="54"/>
      <c r="K75" s="125" t="s">
        <v>557</v>
      </c>
      <c r="L75" s="125">
        <v>84132</v>
      </c>
      <c r="M75" s="125">
        <v>84250</v>
      </c>
      <c r="N75" s="125" t="s">
        <v>369</v>
      </c>
      <c r="O75" s="125" t="s">
        <v>477</v>
      </c>
      <c r="P75" s="125" t="s">
        <v>478</v>
      </c>
      <c r="Q75" s="125">
        <v>35.53</v>
      </c>
      <c r="R75" s="125" t="s">
        <v>558</v>
      </c>
      <c r="S75" s="125">
        <v>255</v>
      </c>
    </row>
    <row r="76" spans="1:19" ht="36.75" customHeight="1" x14ac:dyDescent="0.25">
      <c r="A76" s="66"/>
      <c r="B76" s="54"/>
      <c r="C76" s="54"/>
      <c r="D76" s="54"/>
      <c r="E76" s="54"/>
      <c r="F76" s="54"/>
      <c r="K76" s="125" t="s">
        <v>559</v>
      </c>
      <c r="L76" s="125">
        <v>84066</v>
      </c>
      <c r="M76" s="125">
        <v>84220</v>
      </c>
      <c r="N76" s="125" t="s">
        <v>399</v>
      </c>
      <c r="O76" s="125" t="s">
        <v>399</v>
      </c>
      <c r="P76" s="125" t="s">
        <v>407</v>
      </c>
      <c r="Q76" s="125">
        <v>38.89</v>
      </c>
      <c r="R76" s="125" t="s">
        <v>560</v>
      </c>
      <c r="S76" s="125">
        <v>7.4</v>
      </c>
    </row>
    <row r="77" spans="1:19" ht="36.75" customHeight="1" x14ac:dyDescent="0.25">
      <c r="A77" s="66"/>
      <c r="B77" s="54"/>
      <c r="C77" s="54"/>
      <c r="D77" s="54"/>
      <c r="E77" s="54"/>
      <c r="F77" s="54"/>
      <c r="K77" s="125" t="s">
        <v>561</v>
      </c>
      <c r="L77" s="125">
        <v>84067</v>
      </c>
      <c r="M77" s="125">
        <v>84870</v>
      </c>
      <c r="N77" s="125" t="s">
        <v>390</v>
      </c>
      <c r="O77" s="125" t="s">
        <v>390</v>
      </c>
      <c r="P77" s="125" t="s">
        <v>412</v>
      </c>
      <c r="Q77" s="125">
        <v>11.29</v>
      </c>
      <c r="R77" s="125" t="s">
        <v>562</v>
      </c>
      <c r="S77" s="125">
        <v>231</v>
      </c>
    </row>
    <row r="78" spans="1:19" ht="36.75" customHeight="1" x14ac:dyDescent="0.25">
      <c r="A78" s="66"/>
      <c r="B78" s="54"/>
      <c r="C78" s="54"/>
      <c r="D78" s="54"/>
      <c r="E78" s="54"/>
      <c r="F78" s="54"/>
      <c r="K78" s="125" t="s">
        <v>563</v>
      </c>
      <c r="L78" s="125">
        <v>84068</v>
      </c>
      <c r="M78" s="125">
        <v>84160</v>
      </c>
      <c r="N78" s="125" t="s">
        <v>399</v>
      </c>
      <c r="O78" s="125" t="s">
        <v>452</v>
      </c>
      <c r="P78" s="125" t="s">
        <v>423</v>
      </c>
      <c r="Q78" s="125">
        <v>20.18</v>
      </c>
      <c r="R78" s="125" t="s">
        <v>564</v>
      </c>
      <c r="S78" s="125">
        <v>53</v>
      </c>
    </row>
    <row r="79" spans="1:19" ht="36.75" customHeight="1" x14ac:dyDescent="0.25">
      <c r="A79" s="66"/>
      <c r="B79" s="54"/>
      <c r="C79" s="54"/>
      <c r="D79" s="54"/>
      <c r="E79" s="54"/>
      <c r="F79" s="54"/>
      <c r="K79" s="125" t="s">
        <v>565</v>
      </c>
      <c r="L79" s="125">
        <v>84069</v>
      </c>
      <c r="M79" s="125">
        <v>84340</v>
      </c>
      <c r="N79" s="125" t="s">
        <v>390</v>
      </c>
      <c r="O79" s="125" t="s">
        <v>428</v>
      </c>
      <c r="P79" s="125" t="s">
        <v>412</v>
      </c>
      <c r="Q79" s="125">
        <v>45.33</v>
      </c>
      <c r="R79" s="125" t="s">
        <v>566</v>
      </c>
      <c r="S79" s="125">
        <v>64</v>
      </c>
    </row>
    <row r="80" spans="1:19" ht="36.75" customHeight="1" x14ac:dyDescent="0.25">
      <c r="A80" s="66"/>
      <c r="B80" s="54"/>
      <c r="C80" s="54"/>
      <c r="D80" s="54"/>
      <c r="E80" s="54"/>
      <c r="F80" s="54"/>
      <c r="K80" s="125" t="s">
        <v>567</v>
      </c>
      <c r="L80" s="125">
        <v>84070</v>
      </c>
      <c r="M80" s="125">
        <v>84570</v>
      </c>
      <c r="N80" s="125" t="s">
        <v>390</v>
      </c>
      <c r="O80" s="125" t="s">
        <v>415</v>
      </c>
      <c r="P80" s="125" t="s">
        <v>416</v>
      </c>
      <c r="Q80" s="125">
        <v>11.92</v>
      </c>
      <c r="R80" s="125" t="s">
        <v>568</v>
      </c>
      <c r="S80" s="125">
        <v>149</v>
      </c>
    </row>
    <row r="81" spans="1:19" ht="36.75" customHeight="1" x14ac:dyDescent="0.25">
      <c r="A81" s="66"/>
      <c r="B81" s="54"/>
      <c r="C81" s="54"/>
      <c r="D81" s="54"/>
      <c r="E81" s="54"/>
      <c r="F81" s="54"/>
      <c r="K81" s="125" t="s">
        <v>569</v>
      </c>
      <c r="L81" s="125">
        <v>84071</v>
      </c>
      <c r="M81" s="125">
        <v>84660</v>
      </c>
      <c r="N81" s="125" t="s">
        <v>399</v>
      </c>
      <c r="O81" s="125" t="s">
        <v>452</v>
      </c>
      <c r="P81" s="125" t="s">
        <v>423</v>
      </c>
      <c r="Q81" s="125">
        <v>9.1300000000000008</v>
      </c>
      <c r="R81" s="125" t="s">
        <v>570</v>
      </c>
      <c r="S81" s="125">
        <v>211</v>
      </c>
    </row>
    <row r="82" spans="1:19" ht="36.75" customHeight="1" x14ac:dyDescent="0.25">
      <c r="A82" s="66"/>
      <c r="B82" s="54"/>
      <c r="C82" s="54"/>
      <c r="D82" s="54"/>
      <c r="E82" s="54"/>
      <c r="F82" s="54"/>
      <c r="K82" s="125" t="s">
        <v>571</v>
      </c>
      <c r="L82" s="125">
        <v>84072</v>
      </c>
      <c r="M82" s="125">
        <v>84380</v>
      </c>
      <c r="N82" s="125" t="s">
        <v>390</v>
      </c>
      <c r="O82" s="125" t="s">
        <v>415</v>
      </c>
      <c r="P82" s="125" t="s">
        <v>412</v>
      </c>
      <c r="Q82" s="125">
        <v>37.92</v>
      </c>
      <c r="R82" s="125" t="s">
        <v>572</v>
      </c>
      <c r="S82" s="125">
        <v>159</v>
      </c>
    </row>
    <row r="83" spans="1:19" ht="36.75" customHeight="1" x14ac:dyDescent="0.25">
      <c r="A83" s="66"/>
      <c r="B83" s="54"/>
      <c r="C83" s="54"/>
      <c r="D83" s="54"/>
      <c r="E83" s="54"/>
      <c r="F83" s="54"/>
      <c r="K83" s="125" t="s">
        <v>573</v>
      </c>
      <c r="L83" s="125">
        <v>84073</v>
      </c>
      <c r="M83" s="125">
        <v>84560</v>
      </c>
      <c r="N83" s="125" t="s">
        <v>399</v>
      </c>
      <c r="O83" s="125" t="s">
        <v>399</v>
      </c>
      <c r="P83" s="125" t="s">
        <v>407</v>
      </c>
      <c r="Q83" s="125">
        <v>30.27</v>
      </c>
      <c r="R83" s="125" t="s">
        <v>574</v>
      </c>
      <c r="S83" s="125">
        <v>33</v>
      </c>
    </row>
    <row r="84" spans="1:19" ht="36.75" customHeight="1" x14ac:dyDescent="0.25">
      <c r="A84" s="66"/>
      <c r="B84" s="54"/>
      <c r="C84" s="54"/>
      <c r="D84" s="54"/>
      <c r="E84" s="54"/>
      <c r="F84" s="54"/>
      <c r="K84" s="125" t="s">
        <v>575</v>
      </c>
      <c r="L84" s="125">
        <v>84074</v>
      </c>
      <c r="M84" s="125">
        <v>84360</v>
      </c>
      <c r="N84" s="125" t="s">
        <v>399</v>
      </c>
      <c r="O84" s="125" t="s">
        <v>452</v>
      </c>
      <c r="P84" s="125" t="s">
        <v>423</v>
      </c>
      <c r="Q84" s="125">
        <v>26.59</v>
      </c>
      <c r="R84" s="125" t="s">
        <v>576</v>
      </c>
      <c r="S84" s="125">
        <v>79</v>
      </c>
    </row>
    <row r="85" spans="1:19" ht="36.75" customHeight="1" x14ac:dyDescent="0.25">
      <c r="K85" s="125" t="s">
        <v>577</v>
      </c>
      <c r="L85" s="125">
        <v>84075</v>
      </c>
      <c r="M85" s="125">
        <v>84570</v>
      </c>
      <c r="N85" s="125" t="s">
        <v>390</v>
      </c>
      <c r="O85" s="125" t="s">
        <v>415</v>
      </c>
      <c r="P85" s="125" t="s">
        <v>416</v>
      </c>
      <c r="Q85" s="125">
        <v>36.81</v>
      </c>
      <c r="R85" s="125" t="s">
        <v>578</v>
      </c>
      <c r="S85" s="125">
        <v>12</v>
      </c>
    </row>
    <row r="86" spans="1:19" ht="36.75" customHeight="1" x14ac:dyDescent="0.25">
      <c r="K86" s="125" t="s">
        <v>579</v>
      </c>
      <c r="L86" s="125">
        <v>84076</v>
      </c>
      <c r="M86" s="125">
        <v>84120</v>
      </c>
      <c r="N86" s="125" t="s">
        <v>399</v>
      </c>
      <c r="O86" s="125" t="s">
        <v>400</v>
      </c>
      <c r="P86" s="125" t="s">
        <v>401</v>
      </c>
      <c r="Q86" s="125">
        <v>31.66</v>
      </c>
      <c r="R86" s="125" t="s">
        <v>580</v>
      </c>
      <c r="S86" s="125">
        <v>41</v>
      </c>
    </row>
    <row r="87" spans="1:19" ht="36.75" customHeight="1" x14ac:dyDescent="0.25">
      <c r="K87" s="125" t="s">
        <v>581</v>
      </c>
      <c r="L87" s="125">
        <v>84077</v>
      </c>
      <c r="M87" s="125">
        <v>84330</v>
      </c>
      <c r="N87" s="125" t="s">
        <v>390</v>
      </c>
      <c r="O87" s="125" t="s">
        <v>415</v>
      </c>
      <c r="P87" s="125" t="s">
        <v>412</v>
      </c>
      <c r="Q87" s="125">
        <v>4.7300000000000004</v>
      </c>
      <c r="R87" s="125" t="s">
        <v>582</v>
      </c>
      <c r="S87" s="125">
        <v>96</v>
      </c>
    </row>
    <row r="88" spans="1:19" ht="36.75" customHeight="1" x14ac:dyDescent="0.25">
      <c r="K88" s="125" t="s">
        <v>583</v>
      </c>
      <c r="L88" s="125">
        <v>84078</v>
      </c>
      <c r="M88" s="125">
        <v>84430</v>
      </c>
      <c r="N88" s="125" t="s">
        <v>390</v>
      </c>
      <c r="O88" s="125" t="s">
        <v>437</v>
      </c>
      <c r="P88" s="125" t="s">
        <v>438</v>
      </c>
      <c r="Q88" s="125">
        <v>40.65</v>
      </c>
      <c r="R88" s="125" t="s">
        <v>584</v>
      </c>
      <c r="S88" s="125">
        <v>93</v>
      </c>
    </row>
    <row r="89" spans="1:19" ht="36.75" customHeight="1" x14ac:dyDescent="0.25">
      <c r="K89" s="125" t="s">
        <v>585</v>
      </c>
      <c r="L89" s="125">
        <v>84079</v>
      </c>
      <c r="M89" s="125">
        <v>84390</v>
      </c>
      <c r="N89" s="125" t="s">
        <v>390</v>
      </c>
      <c r="O89" s="125" t="s">
        <v>415</v>
      </c>
      <c r="P89" s="125" t="s">
        <v>416</v>
      </c>
      <c r="Q89" s="125">
        <v>47.12</v>
      </c>
      <c r="R89" s="125" t="s">
        <v>586</v>
      </c>
      <c r="S89" s="125">
        <v>6.7</v>
      </c>
    </row>
    <row r="90" spans="1:19" ht="36.75" customHeight="1" x14ac:dyDescent="0.25">
      <c r="K90" s="125" t="s">
        <v>391</v>
      </c>
      <c r="L90" s="125">
        <v>84080</v>
      </c>
      <c r="M90" s="125">
        <v>84170</v>
      </c>
      <c r="N90" s="125" t="s">
        <v>390</v>
      </c>
      <c r="O90" s="125" t="s">
        <v>391</v>
      </c>
      <c r="P90" s="125" t="s">
        <v>392</v>
      </c>
      <c r="Q90" s="125">
        <v>39.020000000000003</v>
      </c>
      <c r="R90" s="125" t="s">
        <v>587</v>
      </c>
      <c r="S90" s="125">
        <v>331</v>
      </c>
    </row>
    <row r="91" spans="1:19" ht="36.75" customHeight="1" x14ac:dyDescent="0.25">
      <c r="K91" s="125" t="s">
        <v>588</v>
      </c>
      <c r="L91" s="125">
        <v>84081</v>
      </c>
      <c r="M91" s="125">
        <v>84310</v>
      </c>
      <c r="N91" s="125" t="s">
        <v>369</v>
      </c>
      <c r="O91" s="125" t="s">
        <v>383</v>
      </c>
      <c r="P91" s="125" t="s">
        <v>370</v>
      </c>
      <c r="Q91" s="125">
        <v>10.35</v>
      </c>
      <c r="R91" s="125" t="s">
        <v>589</v>
      </c>
      <c r="S91" s="125">
        <v>804</v>
      </c>
    </row>
    <row r="92" spans="1:19" ht="36.75" customHeight="1" x14ac:dyDescent="0.25">
      <c r="K92" s="125" t="s">
        <v>590</v>
      </c>
      <c r="L92" s="125">
        <v>84082</v>
      </c>
      <c r="M92" s="125">
        <v>84570</v>
      </c>
      <c r="N92" s="125" t="s">
        <v>390</v>
      </c>
      <c r="O92" s="125" t="s">
        <v>415</v>
      </c>
      <c r="P92" s="125" t="s">
        <v>416</v>
      </c>
      <c r="Q92" s="125">
        <v>25.03</v>
      </c>
      <c r="R92" s="125" t="s">
        <v>591</v>
      </c>
      <c r="S92" s="125">
        <v>75</v>
      </c>
    </row>
    <row r="93" spans="1:19" ht="36.75" customHeight="1" x14ac:dyDescent="0.25">
      <c r="K93" s="125" t="s">
        <v>592</v>
      </c>
      <c r="L93" s="125">
        <v>84083</v>
      </c>
      <c r="M93" s="125">
        <v>84550</v>
      </c>
      <c r="N93" s="125" t="s">
        <v>390</v>
      </c>
      <c r="O93" s="125" t="s">
        <v>437</v>
      </c>
      <c r="P93" s="125" t="s">
        <v>438</v>
      </c>
      <c r="Q93" s="125">
        <v>26.09</v>
      </c>
      <c r="R93" s="125" t="s">
        <v>593</v>
      </c>
      <c r="S93" s="125">
        <v>92</v>
      </c>
    </row>
    <row r="94" spans="1:19" ht="36.75" customHeight="1" x14ac:dyDescent="0.25">
      <c r="K94" s="125" t="s">
        <v>594</v>
      </c>
      <c r="L94" s="125">
        <v>84085</v>
      </c>
      <c r="M94" s="125">
        <v>84220</v>
      </c>
      <c r="N94" s="125" t="s">
        <v>399</v>
      </c>
      <c r="O94" s="125" t="s">
        <v>399</v>
      </c>
      <c r="P94" s="125" t="s">
        <v>407</v>
      </c>
      <c r="Q94" s="125">
        <v>31.27</v>
      </c>
      <c r="R94" s="125" t="s">
        <v>595</v>
      </c>
      <c r="S94" s="125">
        <v>13</v>
      </c>
    </row>
    <row r="95" spans="1:19" ht="36.75" customHeight="1" x14ac:dyDescent="0.25">
      <c r="K95" s="125" t="s">
        <v>596</v>
      </c>
      <c r="L95" s="125">
        <v>84086</v>
      </c>
      <c r="M95" s="125">
        <v>84580</v>
      </c>
      <c r="N95" s="125" t="s">
        <v>399</v>
      </c>
      <c r="O95" s="125" t="s">
        <v>399</v>
      </c>
      <c r="P95" s="125" t="s">
        <v>423</v>
      </c>
      <c r="Q95" s="125">
        <v>24.1</v>
      </c>
      <c r="R95" s="125" t="s">
        <v>597</v>
      </c>
      <c r="S95" s="125">
        <v>55</v>
      </c>
    </row>
    <row r="96" spans="1:19" ht="36.75" customHeight="1" x14ac:dyDescent="0.25">
      <c r="K96" s="125" t="s">
        <v>457</v>
      </c>
      <c r="L96" s="125">
        <v>84087</v>
      </c>
      <c r="M96" s="125">
        <v>84100</v>
      </c>
      <c r="N96" s="125" t="s">
        <v>390</v>
      </c>
      <c r="O96" s="125" t="s">
        <v>457</v>
      </c>
      <c r="P96" s="125" t="s">
        <v>458</v>
      </c>
      <c r="Q96" s="125">
        <v>74.2</v>
      </c>
      <c r="R96" s="125" t="s">
        <v>598</v>
      </c>
      <c r="S96" s="125">
        <v>390</v>
      </c>
    </row>
    <row r="97" spans="11:19" ht="36.75" customHeight="1" x14ac:dyDescent="0.25">
      <c r="K97" s="125" t="s">
        <v>415</v>
      </c>
      <c r="L97" s="125">
        <v>84088</v>
      </c>
      <c r="M97" s="125">
        <v>84210</v>
      </c>
      <c r="N97" s="125" t="s">
        <v>390</v>
      </c>
      <c r="O97" s="125" t="s">
        <v>415</v>
      </c>
      <c r="P97" s="125" t="s">
        <v>392</v>
      </c>
      <c r="Q97" s="125">
        <v>51.12</v>
      </c>
      <c r="R97" s="125" t="s">
        <v>599</v>
      </c>
      <c r="S97" s="125">
        <v>188</v>
      </c>
    </row>
    <row r="98" spans="11:19" ht="36.75" customHeight="1" x14ac:dyDescent="0.25">
      <c r="K98" s="125" t="s">
        <v>400</v>
      </c>
      <c r="L98" s="125">
        <v>84089</v>
      </c>
      <c r="M98" s="125">
        <v>84120</v>
      </c>
      <c r="N98" s="125" t="s">
        <v>399</v>
      </c>
      <c r="O98" s="125" t="s">
        <v>400</v>
      </c>
      <c r="P98" s="125" t="s">
        <v>600</v>
      </c>
      <c r="Q98" s="125">
        <v>66.23</v>
      </c>
      <c r="R98" s="125" t="s">
        <v>601</v>
      </c>
      <c r="S98" s="125">
        <v>308</v>
      </c>
    </row>
    <row r="99" spans="11:19" ht="36.75" customHeight="1" x14ac:dyDescent="0.25">
      <c r="K99" s="125" t="s">
        <v>602</v>
      </c>
      <c r="L99" s="125">
        <v>84090</v>
      </c>
      <c r="M99" s="125">
        <v>84240</v>
      </c>
      <c r="N99" s="125" t="s">
        <v>399</v>
      </c>
      <c r="O99" s="125" t="s">
        <v>400</v>
      </c>
      <c r="P99" s="125" t="s">
        <v>401</v>
      </c>
      <c r="Q99" s="125">
        <v>17.36</v>
      </c>
      <c r="R99" s="125" t="s">
        <v>603</v>
      </c>
      <c r="S99" s="125">
        <v>39</v>
      </c>
    </row>
    <row r="100" spans="11:19" ht="36.75" customHeight="1" x14ac:dyDescent="0.25">
      <c r="K100" s="125" t="s">
        <v>604</v>
      </c>
      <c r="L100" s="125">
        <v>84091</v>
      </c>
      <c r="M100" s="125">
        <v>84420</v>
      </c>
      <c r="N100" s="125" t="s">
        <v>390</v>
      </c>
      <c r="O100" s="125" t="s">
        <v>457</v>
      </c>
      <c r="P100" s="125" t="s">
        <v>463</v>
      </c>
      <c r="Q100" s="125">
        <v>24.8</v>
      </c>
      <c r="R100" s="125" t="s">
        <v>605</v>
      </c>
      <c r="S100" s="125">
        <v>212</v>
      </c>
    </row>
    <row r="101" spans="11:19" ht="36.75" customHeight="1" x14ac:dyDescent="0.25">
      <c r="K101" s="125" t="s">
        <v>606</v>
      </c>
      <c r="L101" s="125">
        <v>84093</v>
      </c>
      <c r="M101" s="125">
        <v>84360</v>
      </c>
      <c r="N101" s="125" t="s">
        <v>399</v>
      </c>
      <c r="O101" s="125" t="s">
        <v>452</v>
      </c>
      <c r="P101" s="125" t="s">
        <v>423</v>
      </c>
      <c r="Q101" s="125">
        <v>17.899999999999999</v>
      </c>
      <c r="R101" s="125" t="s">
        <v>607</v>
      </c>
      <c r="S101" s="125">
        <v>43</v>
      </c>
    </row>
    <row r="102" spans="11:19" ht="36.75" customHeight="1" x14ac:dyDescent="0.25">
      <c r="K102" s="125" t="s">
        <v>608</v>
      </c>
      <c r="L102" s="125">
        <v>84094</v>
      </c>
      <c r="M102" s="125">
        <v>84110</v>
      </c>
      <c r="N102" s="125" t="s">
        <v>390</v>
      </c>
      <c r="O102" s="125" t="s">
        <v>428</v>
      </c>
      <c r="P102" s="125" t="s">
        <v>443</v>
      </c>
      <c r="Q102" s="125">
        <v>14.59</v>
      </c>
      <c r="R102" s="125" t="s">
        <v>609</v>
      </c>
      <c r="S102" s="125">
        <v>41</v>
      </c>
    </row>
    <row r="103" spans="11:19" ht="36.75" customHeight="1" x14ac:dyDescent="0.25">
      <c r="K103" s="125" t="s">
        <v>610</v>
      </c>
      <c r="L103" s="125">
        <v>84095</v>
      </c>
      <c r="M103" s="125">
        <v>84160</v>
      </c>
      <c r="N103" s="125" t="s">
        <v>399</v>
      </c>
      <c r="O103" s="125" t="s">
        <v>452</v>
      </c>
      <c r="P103" s="125" t="s">
        <v>423</v>
      </c>
      <c r="Q103" s="125">
        <v>9.7799999999999994</v>
      </c>
      <c r="R103" s="125" t="s">
        <v>527</v>
      </c>
      <c r="S103" s="125">
        <v>84</v>
      </c>
    </row>
    <row r="104" spans="11:19" ht="36.75" customHeight="1" x14ac:dyDescent="0.25">
      <c r="K104" s="125" t="s">
        <v>611</v>
      </c>
      <c r="L104" s="125">
        <v>84096</v>
      </c>
      <c r="M104" s="125">
        <v>84110</v>
      </c>
      <c r="N104" s="125" t="s">
        <v>390</v>
      </c>
      <c r="O104" s="125" t="s">
        <v>428</v>
      </c>
      <c r="P104" s="125" t="s">
        <v>443</v>
      </c>
      <c r="Q104" s="125">
        <v>18.809999999999999</v>
      </c>
      <c r="R104" s="125" t="s">
        <v>612</v>
      </c>
      <c r="S104" s="125">
        <v>45</v>
      </c>
    </row>
    <row r="105" spans="11:19" ht="36.75" customHeight="1" x14ac:dyDescent="0.25">
      <c r="K105" s="125" t="s">
        <v>613</v>
      </c>
      <c r="L105" s="125">
        <v>84097</v>
      </c>
      <c r="M105" s="125">
        <v>84600</v>
      </c>
      <c r="N105" s="125" t="s">
        <v>390</v>
      </c>
      <c r="O105" s="125" t="s">
        <v>513</v>
      </c>
      <c r="P105" s="125" t="s">
        <v>514</v>
      </c>
      <c r="Q105" s="125">
        <v>10.96</v>
      </c>
      <c r="R105" s="125" t="s">
        <v>614</v>
      </c>
      <c r="S105" s="125">
        <v>56</v>
      </c>
    </row>
    <row r="106" spans="11:19" ht="36.75" customHeight="1" x14ac:dyDescent="0.25">
      <c r="K106" s="125" t="s">
        <v>615</v>
      </c>
      <c r="L106" s="125">
        <v>84098</v>
      </c>
      <c r="M106" s="125">
        <v>84110</v>
      </c>
      <c r="N106" s="125" t="s">
        <v>390</v>
      </c>
      <c r="O106" s="125" t="s">
        <v>428</v>
      </c>
      <c r="P106" s="125" t="s">
        <v>443</v>
      </c>
      <c r="Q106" s="125">
        <v>5.83</v>
      </c>
      <c r="R106" s="125" t="s">
        <v>616</v>
      </c>
      <c r="S106" s="125">
        <v>110</v>
      </c>
    </row>
    <row r="107" spans="11:19" ht="36.75" customHeight="1" x14ac:dyDescent="0.25">
      <c r="K107" s="125" t="s">
        <v>617</v>
      </c>
      <c r="L107" s="125">
        <v>84099</v>
      </c>
      <c r="M107" s="125">
        <v>84440</v>
      </c>
      <c r="N107" s="125" t="s">
        <v>399</v>
      </c>
      <c r="O107" s="125" t="s">
        <v>452</v>
      </c>
      <c r="P107" s="125" t="s">
        <v>423</v>
      </c>
      <c r="Q107" s="125">
        <v>17.7</v>
      </c>
      <c r="R107" s="125" t="s">
        <v>618</v>
      </c>
      <c r="S107" s="125">
        <v>256</v>
      </c>
    </row>
    <row r="108" spans="11:19" ht="36.75" customHeight="1" x14ac:dyDescent="0.25">
      <c r="K108" s="125" t="s">
        <v>619</v>
      </c>
      <c r="L108" s="125">
        <v>84102</v>
      </c>
      <c r="M108" s="125">
        <v>84220</v>
      </c>
      <c r="N108" s="125" t="s">
        <v>399</v>
      </c>
      <c r="O108" s="125" t="s">
        <v>399</v>
      </c>
      <c r="P108" s="125" t="s">
        <v>407</v>
      </c>
      <c r="Q108" s="125">
        <v>29.77</v>
      </c>
      <c r="R108" s="125" t="s">
        <v>620</v>
      </c>
      <c r="S108" s="125">
        <v>44</v>
      </c>
    </row>
    <row r="109" spans="11:19" ht="36.75" customHeight="1" x14ac:dyDescent="0.25">
      <c r="K109" s="125" t="s">
        <v>621</v>
      </c>
      <c r="L109" s="125">
        <v>84103</v>
      </c>
      <c r="M109" s="125">
        <v>84400</v>
      </c>
      <c r="N109" s="125" t="s">
        <v>399</v>
      </c>
      <c r="O109" s="125" t="s">
        <v>399</v>
      </c>
      <c r="P109" s="125" t="s">
        <v>407</v>
      </c>
      <c r="Q109" s="125">
        <v>28.26</v>
      </c>
      <c r="R109" s="125" t="s">
        <v>622</v>
      </c>
      <c r="S109" s="125">
        <v>24</v>
      </c>
    </row>
    <row r="110" spans="11:19" ht="36.75" customHeight="1" x14ac:dyDescent="0.25">
      <c r="K110" s="125" t="s">
        <v>623</v>
      </c>
      <c r="L110" s="125">
        <v>84104</v>
      </c>
      <c r="M110" s="125">
        <v>84110</v>
      </c>
      <c r="N110" s="125" t="s">
        <v>390</v>
      </c>
      <c r="O110" s="125" t="s">
        <v>428</v>
      </c>
      <c r="P110" s="125" t="s">
        <v>443</v>
      </c>
      <c r="Q110" s="125">
        <v>11.1</v>
      </c>
      <c r="R110" s="125" t="s">
        <v>624</v>
      </c>
      <c r="S110" s="125">
        <v>116</v>
      </c>
    </row>
    <row r="111" spans="11:19" ht="36.75" customHeight="1" x14ac:dyDescent="0.25">
      <c r="K111" s="125" t="s">
        <v>625</v>
      </c>
      <c r="L111" s="125">
        <v>84105</v>
      </c>
      <c r="M111" s="125">
        <v>84400</v>
      </c>
      <c r="N111" s="125" t="s">
        <v>399</v>
      </c>
      <c r="O111" s="125" t="s">
        <v>399</v>
      </c>
      <c r="P111" s="125" t="s">
        <v>407</v>
      </c>
      <c r="Q111" s="125">
        <v>19.600000000000001</v>
      </c>
      <c r="R111" s="125" t="s">
        <v>626</v>
      </c>
      <c r="S111" s="125">
        <v>50</v>
      </c>
    </row>
    <row r="112" spans="11:19" ht="36.75" customHeight="1" x14ac:dyDescent="0.25">
      <c r="K112" s="125" t="s">
        <v>627</v>
      </c>
      <c r="L112" s="125">
        <v>84107</v>
      </c>
      <c r="M112" s="125">
        <v>84390</v>
      </c>
      <c r="N112" s="125" t="s">
        <v>390</v>
      </c>
      <c r="O112" s="125" t="s">
        <v>415</v>
      </c>
      <c r="P112" s="125" t="s">
        <v>416</v>
      </c>
      <c r="Q112" s="125">
        <v>46.08</v>
      </c>
      <c r="R112" s="125" t="s">
        <v>628</v>
      </c>
      <c r="S112" s="125">
        <v>29</v>
      </c>
    </row>
    <row r="113" spans="11:19" ht="36.75" customHeight="1" x14ac:dyDescent="0.25">
      <c r="K113" s="125" t="s">
        <v>629</v>
      </c>
      <c r="L113" s="125">
        <v>84108</v>
      </c>
      <c r="M113" s="125">
        <v>84210</v>
      </c>
      <c r="N113" s="125" t="s">
        <v>390</v>
      </c>
      <c r="O113" s="125" t="s">
        <v>415</v>
      </c>
      <c r="P113" s="125" t="s">
        <v>412</v>
      </c>
      <c r="Q113" s="125">
        <v>3.62</v>
      </c>
      <c r="R113" s="125" t="s">
        <v>630</v>
      </c>
      <c r="S113" s="125">
        <v>592</v>
      </c>
    </row>
    <row r="114" spans="11:19" ht="36.75" customHeight="1" x14ac:dyDescent="0.25">
      <c r="K114" s="125" t="s">
        <v>631</v>
      </c>
      <c r="L114" s="125">
        <v>84109</v>
      </c>
      <c r="M114" s="125">
        <v>84330</v>
      </c>
      <c r="N114" s="125" t="s">
        <v>390</v>
      </c>
      <c r="O114" s="125" t="s">
        <v>391</v>
      </c>
      <c r="P114" s="125" t="s">
        <v>412</v>
      </c>
      <c r="Q114" s="125">
        <v>4.9400000000000004</v>
      </c>
      <c r="R114" s="125" t="s">
        <v>632</v>
      </c>
      <c r="S114" s="125">
        <v>36</v>
      </c>
    </row>
    <row r="115" spans="11:19" ht="36.75" customHeight="1" x14ac:dyDescent="0.25">
      <c r="K115" s="125" t="s">
        <v>633</v>
      </c>
      <c r="L115" s="125">
        <v>84110</v>
      </c>
      <c r="M115" s="125">
        <v>84390</v>
      </c>
      <c r="N115" s="125" t="s">
        <v>390</v>
      </c>
      <c r="O115" s="125" t="s">
        <v>428</v>
      </c>
      <c r="P115" s="125" t="s">
        <v>443</v>
      </c>
      <c r="Q115" s="125">
        <v>19.29</v>
      </c>
      <c r="R115" s="125" t="s">
        <v>634</v>
      </c>
      <c r="S115" s="125">
        <v>1.8</v>
      </c>
    </row>
    <row r="116" spans="11:19" ht="36.75" customHeight="1" x14ac:dyDescent="0.25">
      <c r="K116" s="125" t="s">
        <v>635</v>
      </c>
      <c r="L116" s="125">
        <v>84111</v>
      </c>
      <c r="M116" s="125">
        <v>84110</v>
      </c>
      <c r="N116" s="125" t="s">
        <v>390</v>
      </c>
      <c r="O116" s="125" t="s">
        <v>428</v>
      </c>
      <c r="P116" s="125" t="s">
        <v>443</v>
      </c>
      <c r="Q116" s="125">
        <v>3.56</v>
      </c>
      <c r="R116" s="125" t="s">
        <v>636</v>
      </c>
      <c r="S116" s="125">
        <v>88</v>
      </c>
    </row>
    <row r="117" spans="11:19" ht="36.75" customHeight="1" x14ac:dyDescent="0.25">
      <c r="K117" s="125" t="s">
        <v>637</v>
      </c>
      <c r="L117" s="125">
        <v>84112</v>
      </c>
      <c r="M117" s="125">
        <v>84750</v>
      </c>
      <c r="N117" s="125" t="s">
        <v>399</v>
      </c>
      <c r="O117" s="125" t="s">
        <v>399</v>
      </c>
      <c r="P117" s="125" t="s">
        <v>407</v>
      </c>
      <c r="Q117" s="125">
        <v>38.21</v>
      </c>
      <c r="R117" s="125" t="s">
        <v>638</v>
      </c>
      <c r="S117" s="125">
        <v>20</v>
      </c>
    </row>
    <row r="118" spans="11:19" ht="36.75" customHeight="1" x14ac:dyDescent="0.25">
      <c r="K118" s="125" t="s">
        <v>639</v>
      </c>
      <c r="L118" s="125">
        <v>84113</v>
      </c>
      <c r="M118" s="125">
        <v>84760</v>
      </c>
      <c r="N118" s="125" t="s">
        <v>399</v>
      </c>
      <c r="O118" s="125" t="s">
        <v>400</v>
      </c>
      <c r="P118" s="125" t="s">
        <v>401</v>
      </c>
      <c r="Q118" s="125">
        <v>5.64</v>
      </c>
      <c r="R118" s="125" t="s">
        <v>640</v>
      </c>
      <c r="S118" s="125">
        <v>149</v>
      </c>
    </row>
    <row r="119" spans="11:19" ht="36.75" customHeight="1" x14ac:dyDescent="0.25">
      <c r="K119" s="125" t="s">
        <v>641</v>
      </c>
      <c r="L119" s="125">
        <v>84114</v>
      </c>
      <c r="M119" s="125">
        <v>84220</v>
      </c>
      <c r="N119" s="125" t="s">
        <v>399</v>
      </c>
      <c r="O119" s="125" t="s">
        <v>399</v>
      </c>
      <c r="P119" s="125" t="s">
        <v>407</v>
      </c>
      <c r="Q119" s="125">
        <v>0.78</v>
      </c>
      <c r="R119" s="125" t="s">
        <v>642</v>
      </c>
      <c r="S119" s="125">
        <v>256</v>
      </c>
    </row>
    <row r="120" spans="11:19" ht="36.75" customHeight="1" x14ac:dyDescent="0.25">
      <c r="K120" s="125" t="s">
        <v>643</v>
      </c>
      <c r="L120" s="125">
        <v>84115</v>
      </c>
      <c r="M120" s="125">
        <v>84330</v>
      </c>
      <c r="N120" s="125" t="s">
        <v>390</v>
      </c>
      <c r="O120" s="125" t="s">
        <v>415</v>
      </c>
      <c r="P120" s="125" t="s">
        <v>412</v>
      </c>
      <c r="Q120" s="125">
        <v>4.93</v>
      </c>
      <c r="R120" s="125" t="s">
        <v>644</v>
      </c>
      <c r="S120" s="125">
        <v>106</v>
      </c>
    </row>
    <row r="121" spans="11:19" ht="36.75" customHeight="1" x14ac:dyDescent="0.25">
      <c r="K121" s="125" t="s">
        <v>645</v>
      </c>
      <c r="L121" s="125">
        <v>84116</v>
      </c>
      <c r="M121" s="125">
        <v>84110</v>
      </c>
      <c r="N121" s="125" t="s">
        <v>390</v>
      </c>
      <c r="O121" s="125" t="s">
        <v>428</v>
      </c>
      <c r="P121" s="125" t="s">
        <v>443</v>
      </c>
      <c r="Q121" s="125">
        <v>9</v>
      </c>
      <c r="R121" s="125" t="s">
        <v>646</v>
      </c>
      <c r="S121" s="125">
        <v>89</v>
      </c>
    </row>
    <row r="122" spans="11:19" ht="36.75" customHeight="1" x14ac:dyDescent="0.25">
      <c r="K122" s="125" t="s">
        <v>647</v>
      </c>
      <c r="L122" s="125">
        <v>84117</v>
      </c>
      <c r="M122" s="125">
        <v>84290</v>
      </c>
      <c r="N122" s="125" t="s">
        <v>390</v>
      </c>
      <c r="O122" s="125" t="s">
        <v>428</v>
      </c>
      <c r="P122" s="125" t="s">
        <v>443</v>
      </c>
      <c r="Q122" s="125">
        <v>8.2100000000000009</v>
      </c>
      <c r="R122" s="125" t="s">
        <v>648</v>
      </c>
      <c r="S122" s="125">
        <v>40</v>
      </c>
    </row>
    <row r="123" spans="11:19" ht="36.75" customHeight="1" x14ac:dyDescent="0.25">
      <c r="K123" s="125" t="s">
        <v>649</v>
      </c>
      <c r="L123" s="125">
        <v>84118</v>
      </c>
      <c r="M123" s="125">
        <v>84490</v>
      </c>
      <c r="N123" s="125" t="s">
        <v>399</v>
      </c>
      <c r="O123" s="125" t="s">
        <v>399</v>
      </c>
      <c r="P123" s="125" t="s">
        <v>407</v>
      </c>
      <c r="Q123" s="125">
        <v>75.790000000000006</v>
      </c>
      <c r="R123" s="125" t="s">
        <v>650</v>
      </c>
      <c r="S123" s="125">
        <v>37</v>
      </c>
    </row>
    <row r="124" spans="11:19" ht="36.75" customHeight="1" x14ac:dyDescent="0.25">
      <c r="K124" s="125" t="s">
        <v>651</v>
      </c>
      <c r="L124" s="125">
        <v>84119</v>
      </c>
      <c r="M124" s="125">
        <v>84450</v>
      </c>
      <c r="N124" s="125" t="s">
        <v>369</v>
      </c>
      <c r="O124" s="125" t="s">
        <v>517</v>
      </c>
      <c r="P124" s="125" t="s">
        <v>370</v>
      </c>
      <c r="Q124" s="125">
        <v>6.25</v>
      </c>
      <c r="R124" s="125" t="s">
        <v>652</v>
      </c>
      <c r="S124" s="125">
        <v>775</v>
      </c>
    </row>
    <row r="125" spans="11:19" ht="36.75" customHeight="1" x14ac:dyDescent="0.25">
      <c r="K125" s="125" t="s">
        <v>653</v>
      </c>
      <c r="L125" s="125">
        <v>84120</v>
      </c>
      <c r="M125" s="125">
        <v>84390</v>
      </c>
      <c r="N125" s="125" t="s">
        <v>390</v>
      </c>
      <c r="O125" s="125" t="s">
        <v>415</v>
      </c>
      <c r="P125" s="125" t="s">
        <v>416</v>
      </c>
      <c r="Q125" s="125">
        <v>16.66</v>
      </c>
      <c r="R125" s="125" t="s">
        <v>654</v>
      </c>
      <c r="S125" s="125">
        <v>7.3</v>
      </c>
    </row>
    <row r="126" spans="11:19" ht="36.75" customHeight="1" x14ac:dyDescent="0.25">
      <c r="K126" s="125" t="s">
        <v>655</v>
      </c>
      <c r="L126" s="125">
        <v>84106</v>
      </c>
      <c r="M126" s="125">
        <v>84290</v>
      </c>
      <c r="N126" s="125" t="s">
        <v>390</v>
      </c>
      <c r="O126" s="125" t="s">
        <v>437</v>
      </c>
      <c r="P126" s="125" t="s">
        <v>463</v>
      </c>
      <c r="Q126" s="125">
        <v>19.82</v>
      </c>
      <c r="R126" s="125" t="s">
        <v>656</v>
      </c>
      <c r="S126" s="125">
        <v>126</v>
      </c>
    </row>
    <row r="127" spans="11:19" ht="36.75" customHeight="1" x14ac:dyDescent="0.25">
      <c r="K127" s="125" t="s">
        <v>657</v>
      </c>
      <c r="L127" s="125">
        <v>84121</v>
      </c>
      <c r="M127" s="125">
        <v>84240</v>
      </c>
      <c r="N127" s="125" t="s">
        <v>399</v>
      </c>
      <c r="O127" s="125" t="s">
        <v>400</v>
      </c>
      <c r="P127" s="125" t="s">
        <v>401</v>
      </c>
      <c r="Q127" s="125">
        <v>4.5999999999999996</v>
      </c>
      <c r="R127" s="125" t="s">
        <v>658</v>
      </c>
      <c r="S127" s="125">
        <v>52</v>
      </c>
    </row>
    <row r="128" spans="11:19" ht="36.75" customHeight="1" x14ac:dyDescent="0.25">
      <c r="K128" s="125" t="s">
        <v>659</v>
      </c>
      <c r="L128" s="125">
        <v>84122</v>
      </c>
      <c r="M128" s="125">
        <v>84260</v>
      </c>
      <c r="N128" s="125" t="s">
        <v>390</v>
      </c>
      <c r="O128" s="125" t="s">
        <v>391</v>
      </c>
      <c r="P128" s="125" t="s">
        <v>412</v>
      </c>
      <c r="Q128" s="125">
        <v>37.49</v>
      </c>
      <c r="R128" s="125" t="s">
        <v>660</v>
      </c>
      <c r="S128" s="125">
        <v>162</v>
      </c>
    </row>
    <row r="129" spans="11:19" ht="36.75" customHeight="1" x14ac:dyDescent="0.25">
      <c r="K129" s="125" t="s">
        <v>661</v>
      </c>
      <c r="L129" s="125">
        <v>84123</v>
      </c>
      <c r="M129" s="125">
        <v>84390</v>
      </c>
      <c r="N129" s="125" t="s">
        <v>390</v>
      </c>
      <c r="O129" s="125" t="s">
        <v>415</v>
      </c>
      <c r="P129" s="125" t="s">
        <v>416</v>
      </c>
      <c r="Q129" s="125">
        <v>111.15</v>
      </c>
      <c r="R129" s="125" t="s">
        <v>662</v>
      </c>
      <c r="S129" s="125">
        <v>12</v>
      </c>
    </row>
    <row r="130" spans="11:19" ht="36.75" customHeight="1" x14ac:dyDescent="0.25">
      <c r="K130" s="125" t="s">
        <v>663</v>
      </c>
      <c r="L130" s="125">
        <v>84124</v>
      </c>
      <c r="M130" s="125">
        <v>84800</v>
      </c>
      <c r="N130" s="125" t="s">
        <v>369</v>
      </c>
      <c r="O130" s="125" t="s">
        <v>477</v>
      </c>
      <c r="P130" s="125" t="s">
        <v>478</v>
      </c>
      <c r="Q130" s="125">
        <v>20.81</v>
      </c>
      <c r="R130" s="125" t="s">
        <v>664</v>
      </c>
      <c r="S130" s="125">
        <v>46</v>
      </c>
    </row>
    <row r="131" spans="11:19" ht="36.75" customHeight="1" x14ac:dyDescent="0.25">
      <c r="K131" s="125" t="s">
        <v>665</v>
      </c>
      <c r="L131" s="125">
        <v>84125</v>
      </c>
      <c r="M131" s="125">
        <v>84390</v>
      </c>
      <c r="N131" s="125" t="s">
        <v>390</v>
      </c>
      <c r="O131" s="125" t="s">
        <v>428</v>
      </c>
      <c r="P131" s="125" t="s">
        <v>443</v>
      </c>
      <c r="Q131" s="125">
        <v>8.81</v>
      </c>
      <c r="R131" s="125" t="s">
        <v>666</v>
      </c>
      <c r="S131" s="125">
        <v>7.2</v>
      </c>
    </row>
    <row r="132" spans="11:19" ht="36.75" customHeight="1" x14ac:dyDescent="0.25">
      <c r="K132" s="125" t="s">
        <v>667</v>
      </c>
      <c r="L132" s="125">
        <v>84126</v>
      </c>
      <c r="M132" s="125">
        <v>84110</v>
      </c>
      <c r="N132" s="125" t="s">
        <v>390</v>
      </c>
      <c r="O132" s="125" t="s">
        <v>428</v>
      </c>
      <c r="P132" s="125" t="s">
        <v>443</v>
      </c>
      <c r="Q132" s="125">
        <v>21.04</v>
      </c>
      <c r="R132" s="125" t="s">
        <v>668</v>
      </c>
      <c r="S132" s="125">
        <v>40</v>
      </c>
    </row>
    <row r="133" spans="11:19" ht="36.75" customHeight="1" x14ac:dyDescent="0.25">
      <c r="K133" s="125" t="s">
        <v>669</v>
      </c>
      <c r="L133" s="125">
        <v>84127</v>
      </c>
      <c r="M133" s="125">
        <v>84830</v>
      </c>
      <c r="N133" s="125" t="s">
        <v>390</v>
      </c>
      <c r="O133" s="125" t="s">
        <v>437</v>
      </c>
      <c r="P133" s="125" t="s">
        <v>463</v>
      </c>
      <c r="Q133" s="125">
        <v>19.82</v>
      </c>
      <c r="R133" s="125" t="s">
        <v>670</v>
      </c>
      <c r="S133" s="125">
        <v>135</v>
      </c>
    </row>
    <row r="134" spans="11:19" ht="36.75" customHeight="1" x14ac:dyDescent="0.25">
      <c r="K134" s="125" t="s">
        <v>671</v>
      </c>
      <c r="L134" s="125">
        <v>84128</v>
      </c>
      <c r="M134" s="125">
        <v>84400</v>
      </c>
      <c r="N134" s="125" t="s">
        <v>399</v>
      </c>
      <c r="O134" s="125" t="s">
        <v>399</v>
      </c>
      <c r="P134" s="125" t="s">
        <v>407</v>
      </c>
      <c r="Q134" s="125">
        <v>9.39</v>
      </c>
      <c r="R134" s="125" t="s">
        <v>672</v>
      </c>
      <c r="S134" s="125">
        <v>4.5999999999999996</v>
      </c>
    </row>
    <row r="135" spans="11:19" ht="36.75" customHeight="1" x14ac:dyDescent="0.25">
      <c r="K135" s="125" t="s">
        <v>431</v>
      </c>
      <c r="L135" s="125">
        <v>84129</v>
      </c>
      <c r="M135" s="125">
        <v>84700</v>
      </c>
      <c r="N135" s="125" t="s">
        <v>369</v>
      </c>
      <c r="O135" s="125" t="s">
        <v>431</v>
      </c>
      <c r="P135" s="125" t="s">
        <v>392</v>
      </c>
      <c r="Q135" s="125">
        <v>33.4</v>
      </c>
      <c r="R135" s="125" t="s">
        <v>673</v>
      </c>
      <c r="S135" s="125">
        <v>559</v>
      </c>
    </row>
    <row r="136" spans="11:19" ht="36.75" customHeight="1" x14ac:dyDescent="0.25">
      <c r="K136" s="125" t="s">
        <v>674</v>
      </c>
      <c r="L136" s="125">
        <v>84130</v>
      </c>
      <c r="M136" s="125">
        <v>84190</v>
      </c>
      <c r="N136" s="125" t="s">
        <v>390</v>
      </c>
      <c r="O136" s="125" t="s">
        <v>428</v>
      </c>
      <c r="P136" s="125" t="s">
        <v>412</v>
      </c>
      <c r="Q136" s="125">
        <v>6.75</v>
      </c>
      <c r="R136" s="125" t="s">
        <v>675</v>
      </c>
      <c r="S136" s="125">
        <v>18</v>
      </c>
    </row>
    <row r="137" spans="11:19" ht="36.75" customHeight="1" x14ac:dyDescent="0.25">
      <c r="K137" s="125" t="s">
        <v>676</v>
      </c>
      <c r="L137" s="125">
        <v>84131</v>
      </c>
      <c r="M137" s="125">
        <v>84300</v>
      </c>
      <c r="N137" s="125" t="s">
        <v>399</v>
      </c>
      <c r="O137" s="125" t="s">
        <v>452</v>
      </c>
      <c r="P137" s="125" t="s">
        <v>423</v>
      </c>
      <c r="Q137" s="125">
        <v>6.86</v>
      </c>
      <c r="R137" s="125" t="s">
        <v>677</v>
      </c>
      <c r="S137" s="125">
        <v>278</v>
      </c>
    </row>
    <row r="138" spans="11:19" ht="36.75" customHeight="1" x14ac:dyDescent="0.25">
      <c r="K138" s="125" t="s">
        <v>678</v>
      </c>
      <c r="L138" s="125">
        <v>84134</v>
      </c>
      <c r="M138" s="125">
        <v>84850</v>
      </c>
      <c r="N138" s="125" t="s">
        <v>390</v>
      </c>
      <c r="O138" s="125" t="s">
        <v>428</v>
      </c>
      <c r="P138" s="125" t="s">
        <v>463</v>
      </c>
      <c r="Q138" s="125">
        <v>17.649999999999999</v>
      </c>
      <c r="R138" s="125" t="s">
        <v>679</v>
      </c>
      <c r="S138" s="125">
        <v>41</v>
      </c>
    </row>
    <row r="139" spans="11:19" ht="36.75" customHeight="1" x14ac:dyDescent="0.25">
      <c r="K139" s="125" t="s">
        <v>680</v>
      </c>
      <c r="L139" s="125">
        <v>84135</v>
      </c>
      <c r="M139" s="125">
        <v>84100</v>
      </c>
      <c r="N139" s="125" t="s">
        <v>390</v>
      </c>
      <c r="O139" s="125" t="s">
        <v>437</v>
      </c>
      <c r="P139" s="125" t="s">
        <v>463</v>
      </c>
      <c r="Q139" s="125">
        <v>18.48</v>
      </c>
      <c r="R139" s="125" t="s">
        <v>681</v>
      </c>
      <c r="S139" s="125">
        <v>89</v>
      </c>
    </row>
    <row r="140" spans="11:19" ht="36.75" customHeight="1" x14ac:dyDescent="0.25">
      <c r="K140" s="125" t="s">
        <v>682</v>
      </c>
      <c r="L140" s="125">
        <v>84136</v>
      </c>
      <c r="M140" s="125">
        <v>84190</v>
      </c>
      <c r="N140" s="125" t="s">
        <v>390</v>
      </c>
      <c r="O140" s="125" t="s">
        <v>428</v>
      </c>
      <c r="P140" s="125" t="s">
        <v>412</v>
      </c>
      <c r="Q140" s="125">
        <v>8.9700000000000006</v>
      </c>
      <c r="R140" s="125" t="s">
        <v>683</v>
      </c>
      <c r="S140" s="125">
        <v>146</v>
      </c>
    </row>
    <row r="141" spans="11:19" ht="36.75" customHeight="1" x14ac:dyDescent="0.25">
      <c r="K141" s="125" t="s">
        <v>428</v>
      </c>
      <c r="L141" s="125">
        <v>84137</v>
      </c>
      <c r="M141" s="125">
        <v>84110</v>
      </c>
      <c r="N141" s="125" t="s">
        <v>390</v>
      </c>
      <c r="O141" s="125" t="s">
        <v>428</v>
      </c>
      <c r="P141" s="125" t="s">
        <v>443</v>
      </c>
      <c r="Q141" s="125">
        <v>26.99</v>
      </c>
      <c r="R141" s="125" t="s">
        <v>684</v>
      </c>
      <c r="S141" s="125">
        <v>222</v>
      </c>
    </row>
    <row r="142" spans="11:19" ht="36.75" customHeight="1" x14ac:dyDescent="0.25">
      <c r="K142" s="125" t="s">
        <v>513</v>
      </c>
      <c r="L142" s="125">
        <v>84138</v>
      </c>
      <c r="M142" s="125">
        <v>84600</v>
      </c>
      <c r="N142" s="125" t="s">
        <v>390</v>
      </c>
      <c r="O142" s="125" t="s">
        <v>513</v>
      </c>
      <c r="P142" s="125" t="s">
        <v>514</v>
      </c>
      <c r="Q142" s="125">
        <v>57.97</v>
      </c>
      <c r="R142" s="125" t="s">
        <v>685</v>
      </c>
      <c r="S142" s="125">
        <v>163</v>
      </c>
    </row>
    <row r="143" spans="11:19" ht="36.75" customHeight="1" x14ac:dyDescent="0.25">
      <c r="K143" s="125" t="s">
        <v>686</v>
      </c>
      <c r="L143" s="125">
        <v>84140</v>
      </c>
      <c r="M143" s="125">
        <v>84160</v>
      </c>
      <c r="N143" s="125" t="s">
        <v>399</v>
      </c>
      <c r="O143" s="125" t="s">
        <v>452</v>
      </c>
      <c r="P143" s="125" t="s">
        <v>423</v>
      </c>
      <c r="Q143" s="125">
        <v>15.55</v>
      </c>
      <c r="R143" s="125" t="s">
        <v>687</v>
      </c>
      <c r="S143" s="125">
        <v>37</v>
      </c>
    </row>
    <row r="144" spans="11:19" ht="36.75" customHeight="1" x14ac:dyDescent="0.25">
      <c r="K144" s="125" t="s">
        <v>688</v>
      </c>
      <c r="L144" s="125">
        <v>84141</v>
      </c>
      <c r="M144" s="125">
        <v>84270</v>
      </c>
      <c r="N144" s="125" t="s">
        <v>369</v>
      </c>
      <c r="O144" s="125" t="s">
        <v>517</v>
      </c>
      <c r="P144" s="125" t="s">
        <v>370</v>
      </c>
      <c r="Q144" s="125">
        <v>11.18</v>
      </c>
      <c r="R144" s="125" t="s">
        <v>689</v>
      </c>
      <c r="S144" s="138">
        <v>1007</v>
      </c>
    </row>
    <row r="145" spans="11:19" ht="36.75" customHeight="1" x14ac:dyDescent="0.25">
      <c r="K145" s="125" t="s">
        <v>690</v>
      </c>
      <c r="L145" s="125">
        <v>84142</v>
      </c>
      <c r="M145" s="125">
        <v>84740</v>
      </c>
      <c r="N145" s="125" t="s">
        <v>369</v>
      </c>
      <c r="O145" s="125" t="s">
        <v>517</v>
      </c>
      <c r="P145" s="125" t="s">
        <v>370</v>
      </c>
      <c r="Q145" s="125">
        <v>16.39</v>
      </c>
      <c r="R145" s="125" t="s">
        <v>691</v>
      </c>
      <c r="S145" s="125">
        <v>181</v>
      </c>
    </row>
    <row r="146" spans="11:19" ht="36.75" customHeight="1" x14ac:dyDescent="0.25">
      <c r="K146" s="125" t="s">
        <v>692</v>
      </c>
      <c r="L146" s="125">
        <v>84143</v>
      </c>
      <c r="M146" s="125">
        <v>84210</v>
      </c>
      <c r="N146" s="125" t="s">
        <v>390</v>
      </c>
      <c r="O146" s="125" t="s">
        <v>415</v>
      </c>
      <c r="P146" s="125" t="s">
        <v>412</v>
      </c>
      <c r="Q146" s="125">
        <v>35.01</v>
      </c>
      <c r="R146" s="125" t="s">
        <v>693</v>
      </c>
      <c r="S146" s="125">
        <v>29</v>
      </c>
    </row>
    <row r="147" spans="11:19" ht="36.75" customHeight="1" x14ac:dyDescent="0.25">
      <c r="K147" s="125" t="s">
        <v>694</v>
      </c>
      <c r="L147" s="125">
        <v>84144</v>
      </c>
      <c r="M147" s="125">
        <v>84750</v>
      </c>
      <c r="N147" s="125" t="s">
        <v>399</v>
      </c>
      <c r="O147" s="125" t="s">
        <v>399</v>
      </c>
      <c r="P147" s="125" t="s">
        <v>407</v>
      </c>
      <c r="Q147" s="125">
        <v>34.590000000000003</v>
      </c>
      <c r="R147" s="125" t="s">
        <v>695</v>
      </c>
      <c r="S147" s="125">
        <v>18</v>
      </c>
    </row>
    <row r="148" spans="11:19" ht="36.75" customHeight="1" x14ac:dyDescent="0.25">
      <c r="K148" s="125" t="s">
        <v>696</v>
      </c>
      <c r="L148" s="125">
        <v>84145</v>
      </c>
      <c r="M148" s="125">
        <v>84400</v>
      </c>
      <c r="N148" s="125" t="s">
        <v>399</v>
      </c>
      <c r="O148" s="125" t="s">
        <v>399</v>
      </c>
      <c r="P148" s="125" t="s">
        <v>407</v>
      </c>
      <c r="Q148" s="125">
        <v>30.05</v>
      </c>
      <c r="R148" s="125" t="s">
        <v>697</v>
      </c>
      <c r="S148" s="125">
        <v>26</v>
      </c>
    </row>
    <row r="149" spans="11:19" ht="36.75" customHeight="1" x14ac:dyDescent="0.25">
      <c r="K149" s="125" t="s">
        <v>698</v>
      </c>
      <c r="L149" s="125">
        <v>84146</v>
      </c>
      <c r="M149" s="125">
        <v>84110</v>
      </c>
      <c r="N149" s="125" t="s">
        <v>390</v>
      </c>
      <c r="O149" s="125" t="s">
        <v>428</v>
      </c>
      <c r="P149" s="125" t="s">
        <v>443</v>
      </c>
      <c r="Q149" s="125">
        <v>11.38</v>
      </c>
      <c r="R149" s="125" t="s">
        <v>699</v>
      </c>
      <c r="S149" s="125">
        <v>44</v>
      </c>
    </row>
    <row r="150" spans="11:19" ht="36.75" customHeight="1" x14ac:dyDescent="0.25">
      <c r="K150" s="125" t="s">
        <v>700</v>
      </c>
      <c r="L150" s="125">
        <v>84147</v>
      </c>
      <c r="M150" s="125">
        <v>84530</v>
      </c>
      <c r="N150" s="125" t="s">
        <v>399</v>
      </c>
      <c r="O150" s="125" t="s">
        <v>400</v>
      </c>
      <c r="P150" s="125" t="s">
        <v>401</v>
      </c>
      <c r="Q150" s="125">
        <v>18.25</v>
      </c>
      <c r="R150" s="125" t="s">
        <v>701</v>
      </c>
      <c r="S150" s="125">
        <v>191</v>
      </c>
    </row>
    <row r="151" spans="11:19" ht="36.75" customHeight="1" x14ac:dyDescent="0.25">
      <c r="K151" s="125" t="s">
        <v>702</v>
      </c>
      <c r="L151" s="125">
        <v>84148</v>
      </c>
      <c r="M151" s="125">
        <v>84570</v>
      </c>
      <c r="N151" s="125" t="s">
        <v>390</v>
      </c>
      <c r="O151" s="125" t="s">
        <v>415</v>
      </c>
      <c r="P151" s="125" t="s">
        <v>416</v>
      </c>
      <c r="Q151" s="125">
        <v>27.08</v>
      </c>
      <c r="R151" s="125" t="s">
        <v>703</v>
      </c>
      <c r="S151" s="125">
        <v>48</v>
      </c>
    </row>
    <row r="152" spans="11:19" ht="36.75" customHeight="1" x14ac:dyDescent="0.25">
      <c r="K152" s="125" t="s">
        <v>704</v>
      </c>
      <c r="L152" s="125">
        <v>84149</v>
      </c>
      <c r="M152" s="125">
        <v>84150</v>
      </c>
      <c r="N152" s="125" t="s">
        <v>390</v>
      </c>
      <c r="O152" s="125" t="s">
        <v>428</v>
      </c>
      <c r="P152" s="125" t="s">
        <v>463</v>
      </c>
      <c r="Q152" s="125">
        <v>14.79</v>
      </c>
      <c r="R152" s="125" t="s">
        <v>705</v>
      </c>
      <c r="S152" s="125">
        <v>113</v>
      </c>
    </row>
    <row r="153" spans="11:19" ht="36.75" customHeight="1" x14ac:dyDescent="0.25">
      <c r="K153" s="125" t="s">
        <v>706</v>
      </c>
      <c r="L153" s="125">
        <v>84150</v>
      </c>
      <c r="M153" s="125">
        <v>84820</v>
      </c>
      <c r="N153" s="125" t="s">
        <v>390</v>
      </c>
      <c r="O153" s="125" t="s">
        <v>513</v>
      </c>
      <c r="P153" s="125" t="s">
        <v>514</v>
      </c>
      <c r="Q153" s="125">
        <v>41.07</v>
      </c>
      <c r="R153" s="125" t="s">
        <v>707</v>
      </c>
      <c r="S153" s="125">
        <v>48</v>
      </c>
    </row>
    <row r="154" spans="11:19" ht="36.75" customHeight="1" x14ac:dyDescent="0.25">
      <c r="K154" s="125" t="s">
        <v>708</v>
      </c>
      <c r="L154" s="125">
        <v>84151</v>
      </c>
      <c r="M154" s="125">
        <v>84240</v>
      </c>
      <c r="N154" s="125" t="s">
        <v>399</v>
      </c>
      <c r="O154" s="125" t="s">
        <v>400</v>
      </c>
      <c r="P154" s="125" t="s">
        <v>401</v>
      </c>
      <c r="Q154" s="125">
        <v>16.149999999999999</v>
      </c>
      <c r="R154" s="125" t="s">
        <v>709</v>
      </c>
      <c r="S154" s="125">
        <v>10</v>
      </c>
    </row>
  </sheetData>
  <sheetProtection algorithmName="SHA-512" hashValue="wPEJayH6f6GLYxn89HoBLwlTk59Sd9HaLOrRXWBKVidJKJpbG9uIF1gbhsF3ekjw6vqW/Mew95BIxA+9aD7khA==" saltValue="yYX23ePAgdAtrDAsuip02g==" spinCount="100000" sheet="1" scenarios="1" formatCells="0" formatColumns="0" formatRows="0" insertColumns="0" insertRows="0" selectLockedCells="1"/>
  <mergeCells count="31">
    <mergeCell ref="B24:D24"/>
    <mergeCell ref="F24:H24"/>
    <mergeCell ref="B25:D25"/>
    <mergeCell ref="F25:H25"/>
    <mergeCell ref="B26:H26"/>
    <mergeCell ref="A52:H52"/>
    <mergeCell ref="B20:H20"/>
    <mergeCell ref="B21:D21"/>
    <mergeCell ref="F21:H21"/>
    <mergeCell ref="B22:D22"/>
    <mergeCell ref="F22:H22"/>
    <mergeCell ref="B23:H23"/>
    <mergeCell ref="B15:H15"/>
    <mergeCell ref="B16:H16"/>
    <mergeCell ref="B17:H17"/>
    <mergeCell ref="B18:D18"/>
    <mergeCell ref="F18:H18"/>
    <mergeCell ref="B19:D19"/>
    <mergeCell ref="F19:H19"/>
    <mergeCell ref="B8:H8"/>
    <mergeCell ref="B9:H9"/>
    <mergeCell ref="B11:H11"/>
    <mergeCell ref="B12:H12"/>
    <mergeCell ref="B13:H13"/>
    <mergeCell ref="B14:H14"/>
    <mergeCell ref="A1:H1"/>
    <mergeCell ref="B2:H2"/>
    <mergeCell ref="B3:H3"/>
    <mergeCell ref="B5:H5"/>
    <mergeCell ref="C6:H6"/>
    <mergeCell ref="B7:H7"/>
  </mergeCells>
  <dataValidations count="17">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errorStyle="information" allowBlank="1" showInputMessage="1" showErrorMessage="1" error="Vous ne pouvez saisir que des nombres entiers. " sqref="H29:H43"/>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list" showInputMessage="1" showErrorMessage="1" prompt="Merci de choisir dans la liste le thème de l'appel à initiatives 2021 auquel peut être rattachée l'action que vous proposez._x000a_Pour voir les possibilités ? Cliquez sur la flèche en bas à droite de la cellule" sqref="B7:H7">
      <formula1>INDIRECT(B6)</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decimal" allowBlank="1" showInputMessage="1" showErrorMessage="1" sqref="B55:E59 B63:E69">
      <formula1>-1.11111111111111E+22</formula1>
      <formula2>1.11111111111111E+25</formula2>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2021</oddHeader>
    <oddFooter>&amp;RPages :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B1" zoomScaleNormal="100" workbookViewId="0">
      <selection activeCell="B5" sqref="B5:H5"/>
    </sheetView>
  </sheetViews>
  <sheetFormatPr baseColWidth="10" defaultColWidth="11.44140625" defaultRowHeight="36.75" customHeight="1" x14ac:dyDescent="0.25"/>
  <cols>
    <col min="1" max="1" width="34.6640625" style="67" customWidth="1"/>
    <col min="2" max="2" width="15" style="57" bestFit="1" customWidth="1"/>
    <col min="3" max="6" width="19" style="57" customWidth="1"/>
    <col min="7" max="8" width="19" style="55" customWidth="1"/>
    <col min="9" max="9" width="11.44140625" style="120"/>
    <col min="10" max="10" width="11.44140625" style="85"/>
    <col min="11" max="11" width="27.6640625" style="125" bestFit="1" customWidth="1"/>
    <col min="12" max="13" width="7.6640625" style="125" bestFit="1" customWidth="1"/>
    <col min="14" max="23" width="10.109375" style="125" customWidth="1"/>
    <col min="24" max="24" width="13.44140625" style="125" customWidth="1"/>
    <col min="25" max="25" width="102.5546875" style="125" bestFit="1" customWidth="1"/>
    <col min="26" max="27" width="11.44140625" style="125"/>
    <col min="28" max="28" width="11.44140625" style="126"/>
    <col min="29" max="32" width="26.44140625" style="126" customWidth="1"/>
    <col min="33" max="38" width="9.5546875" style="126" customWidth="1"/>
    <col min="39" max="56" width="11.44140625" style="126"/>
    <col min="57" max="58" width="11.44140625" style="86"/>
    <col min="59" max="78" width="11.44140625" style="85"/>
    <col min="79" max="80" width="11.44140625" style="87"/>
    <col min="81" max="16384" width="11.44140625" style="55"/>
  </cols>
  <sheetData>
    <row r="1" spans="1:46" ht="16.2" thickTop="1" x14ac:dyDescent="0.25">
      <c r="A1" s="252" t="str">
        <f ca="1">MID(CELL("filename",A1),FIND("]",CELL("filename",A1))+1,32)</f>
        <v>Projet 5</v>
      </c>
      <c r="B1" s="253"/>
      <c r="C1" s="253"/>
      <c r="D1" s="253"/>
      <c r="E1" s="253"/>
      <c r="F1" s="253"/>
      <c r="G1" s="253"/>
      <c r="H1" s="254"/>
      <c r="K1" s="125" t="s">
        <v>357</v>
      </c>
      <c r="L1" s="125" t="s">
        <v>358</v>
      </c>
      <c r="M1" s="125" t="s">
        <v>18</v>
      </c>
      <c r="N1" s="125" t="s">
        <v>359</v>
      </c>
      <c r="O1" s="125" t="s">
        <v>360</v>
      </c>
      <c r="P1" s="125" t="s">
        <v>361</v>
      </c>
      <c r="Q1" s="125" t="s">
        <v>362</v>
      </c>
      <c r="R1" s="125" t="s">
        <v>363</v>
      </c>
      <c r="S1" s="125" t="s">
        <v>364</v>
      </c>
      <c r="U1" s="125" t="s">
        <v>349</v>
      </c>
      <c r="V1" s="125" t="s">
        <v>365</v>
      </c>
      <c r="X1" s="125" t="s">
        <v>354</v>
      </c>
      <c r="Y1" s="125" t="s">
        <v>366</v>
      </c>
      <c r="AB1" s="126" t="s">
        <v>4</v>
      </c>
      <c r="AC1" s="126" t="s">
        <v>153</v>
      </c>
      <c r="AD1" s="126" t="s">
        <v>238</v>
      </c>
      <c r="AE1" s="126" t="s">
        <v>160</v>
      </c>
      <c r="AF1" s="126" t="s">
        <v>161</v>
      </c>
      <c r="AI1" s="127" t="s">
        <v>338</v>
      </c>
      <c r="AJ1" s="127" t="s">
        <v>339</v>
      </c>
      <c r="AK1" s="127" t="s">
        <v>340</v>
      </c>
      <c r="AL1" s="127" t="s">
        <v>341</v>
      </c>
      <c r="AM1" s="127" t="s">
        <v>342</v>
      </c>
      <c r="AO1" s="126" t="s">
        <v>326</v>
      </c>
      <c r="AP1" s="126" t="s">
        <v>327</v>
      </c>
      <c r="AQ1" s="126" t="s">
        <v>328</v>
      </c>
      <c r="AR1" s="126" t="s">
        <v>329</v>
      </c>
      <c r="AS1" s="126" t="s">
        <v>330</v>
      </c>
      <c r="AT1" s="126" t="s">
        <v>331</v>
      </c>
    </row>
    <row r="2" spans="1:46" ht="36.75" customHeight="1" x14ac:dyDescent="0.25">
      <c r="A2" s="52" t="s">
        <v>191</v>
      </c>
      <c r="B2" s="174" t="str">
        <f>IF(GENERALITES!D2="","",GENERALITES!D2)</f>
        <v/>
      </c>
      <c r="C2" s="174"/>
      <c r="D2" s="174"/>
      <c r="E2" s="174"/>
      <c r="F2" s="174"/>
      <c r="G2" s="174"/>
      <c r="H2" s="255"/>
      <c r="K2" s="125" t="s">
        <v>367</v>
      </c>
      <c r="L2" s="128">
        <v>84007</v>
      </c>
      <c r="M2" s="128" t="s">
        <v>368</v>
      </c>
      <c r="N2" s="128" t="s">
        <v>369</v>
      </c>
      <c r="O2" s="125" t="s">
        <v>367</v>
      </c>
      <c r="P2" s="128" t="s">
        <v>370</v>
      </c>
      <c r="Q2" s="128">
        <v>64.91</v>
      </c>
      <c r="R2" s="128" t="s">
        <v>371</v>
      </c>
      <c r="S2" s="129">
        <v>1416</v>
      </c>
      <c r="U2" s="125" t="s">
        <v>372</v>
      </c>
      <c r="V2" s="125" t="s">
        <v>373</v>
      </c>
      <c r="W2" s="125">
        <v>1</v>
      </c>
      <c r="X2" s="125" t="s">
        <v>374</v>
      </c>
      <c r="Y2" s="125" t="s">
        <v>375</v>
      </c>
      <c r="Z2" s="125" t="s">
        <v>376</v>
      </c>
      <c r="AB2" s="126" t="s">
        <v>188</v>
      </c>
      <c r="AC2" s="126" t="s">
        <v>146</v>
      </c>
      <c r="AD2" s="126" t="s">
        <v>245</v>
      </c>
      <c r="AE2" s="126" t="s">
        <v>154</v>
      </c>
      <c r="AF2" s="126" t="s">
        <v>155</v>
      </c>
      <c r="AI2" s="126" t="s">
        <v>146</v>
      </c>
      <c r="AJ2" s="126" t="s">
        <v>343</v>
      </c>
      <c r="AK2" s="126" t="s">
        <v>155</v>
      </c>
      <c r="AL2" s="126" t="s">
        <v>245</v>
      </c>
      <c r="AM2" s="126" t="s">
        <v>239</v>
      </c>
      <c r="AO2" s="130" t="s">
        <v>332</v>
      </c>
      <c r="AP2" s="130" t="s">
        <v>333</v>
      </c>
      <c r="AQ2" s="130" t="s">
        <v>334</v>
      </c>
      <c r="AR2" s="130" t="s">
        <v>335</v>
      </c>
      <c r="AS2" s="130" t="s">
        <v>336</v>
      </c>
      <c r="AT2" s="130" t="s">
        <v>337</v>
      </c>
    </row>
    <row r="3" spans="1:46" ht="36.75" customHeight="1" thickBot="1" x14ac:dyDescent="0.3">
      <c r="A3" s="53" t="s">
        <v>189</v>
      </c>
      <c r="B3" s="256"/>
      <c r="C3" s="256"/>
      <c r="D3" s="256"/>
      <c r="E3" s="256"/>
      <c r="F3" s="256"/>
      <c r="G3" s="256"/>
      <c r="H3" s="257"/>
      <c r="K3" s="125" t="s">
        <v>377</v>
      </c>
      <c r="L3" s="128">
        <v>84007</v>
      </c>
      <c r="M3" s="128" t="s">
        <v>368</v>
      </c>
      <c r="N3" s="128" t="s">
        <v>369</v>
      </c>
      <c r="O3" s="125" t="s">
        <v>377</v>
      </c>
      <c r="P3" s="128" t="s">
        <v>370</v>
      </c>
      <c r="Q3" s="128">
        <v>64.91</v>
      </c>
      <c r="R3" s="128" t="s">
        <v>371</v>
      </c>
      <c r="S3" s="129">
        <v>1416</v>
      </c>
      <c r="U3" s="125" t="s">
        <v>378</v>
      </c>
      <c r="V3" s="125" t="s">
        <v>379</v>
      </c>
      <c r="W3" s="125">
        <v>2</v>
      </c>
      <c r="X3" s="125" t="s">
        <v>380</v>
      </c>
      <c r="Y3" s="125" t="s">
        <v>381</v>
      </c>
      <c r="Z3" s="125" t="s">
        <v>382</v>
      </c>
      <c r="AC3" s="126" t="s">
        <v>147</v>
      </c>
      <c r="AD3" s="126" t="s">
        <v>246</v>
      </c>
      <c r="AF3" s="126" t="s">
        <v>156</v>
      </c>
      <c r="AI3" s="126" t="s">
        <v>147</v>
      </c>
      <c r="AK3" s="126" t="s">
        <v>156</v>
      </c>
      <c r="AL3" s="126" t="s">
        <v>246</v>
      </c>
      <c r="AM3" s="126" t="s">
        <v>240</v>
      </c>
      <c r="AO3" s="131" t="s">
        <v>285</v>
      </c>
      <c r="AP3" s="131" t="s">
        <v>295</v>
      </c>
      <c r="AQ3" s="131" t="s">
        <v>300</v>
      </c>
      <c r="AR3" s="131" t="s">
        <v>305</v>
      </c>
      <c r="AS3" s="131" t="s">
        <v>312</v>
      </c>
      <c r="AT3" s="131" t="s">
        <v>315</v>
      </c>
    </row>
    <row r="4" spans="1:46" ht="12.6" customHeight="1" thickTop="1" thickBot="1" x14ac:dyDescent="0.3">
      <c r="A4" s="66"/>
      <c r="B4" s="54"/>
      <c r="C4" s="54"/>
      <c r="D4" s="54"/>
      <c r="E4" s="54"/>
      <c r="F4" s="54"/>
      <c r="K4" s="125" t="s">
        <v>383</v>
      </c>
      <c r="L4" s="128">
        <v>84007</v>
      </c>
      <c r="M4" s="128" t="s">
        <v>368</v>
      </c>
      <c r="N4" s="128" t="s">
        <v>369</v>
      </c>
      <c r="O4" s="125" t="s">
        <v>383</v>
      </c>
      <c r="P4" s="128" t="s">
        <v>370</v>
      </c>
      <c r="Q4" s="128">
        <v>64.91</v>
      </c>
      <c r="R4" s="128" t="s">
        <v>371</v>
      </c>
      <c r="S4" s="129">
        <v>1416</v>
      </c>
      <c r="U4" s="125" t="s">
        <v>384</v>
      </c>
      <c r="V4" s="125" t="s">
        <v>385</v>
      </c>
      <c r="W4" s="125">
        <v>3</v>
      </c>
      <c r="X4" s="125" t="s">
        <v>386</v>
      </c>
      <c r="Y4" s="125" t="s">
        <v>387</v>
      </c>
      <c r="Z4" s="125" t="s">
        <v>388</v>
      </c>
      <c r="AC4" s="126" t="s">
        <v>148</v>
      </c>
      <c r="AD4" s="126" t="s">
        <v>247</v>
      </c>
      <c r="AF4" s="126" t="s">
        <v>157</v>
      </c>
      <c r="AI4" s="126" t="s">
        <v>148</v>
      </c>
      <c r="AK4" s="126" t="s">
        <v>344</v>
      </c>
      <c r="AL4" s="126" t="s">
        <v>247</v>
      </c>
      <c r="AM4" s="126" t="s">
        <v>241</v>
      </c>
      <c r="AO4" s="131" t="s">
        <v>291</v>
      </c>
      <c r="AT4" s="131" t="s">
        <v>320</v>
      </c>
    </row>
    <row r="5" spans="1:46" ht="20.25" customHeight="1" thickTop="1" x14ac:dyDescent="0.25">
      <c r="A5" s="101" t="s">
        <v>56</v>
      </c>
      <c r="B5" s="250"/>
      <c r="C5" s="250"/>
      <c r="D5" s="250"/>
      <c r="E5" s="250"/>
      <c r="F5" s="250"/>
      <c r="G5" s="250"/>
      <c r="H5" s="251"/>
      <c r="K5" s="125" t="s">
        <v>389</v>
      </c>
      <c r="L5" s="125">
        <v>84001</v>
      </c>
      <c r="M5" s="125">
        <v>84210</v>
      </c>
      <c r="N5" s="125" t="s">
        <v>390</v>
      </c>
      <c r="O5" s="125" t="s">
        <v>391</v>
      </c>
      <c r="P5" s="125" t="s">
        <v>392</v>
      </c>
      <c r="Q5" s="125">
        <v>6.4</v>
      </c>
      <c r="R5" s="125" t="s">
        <v>393</v>
      </c>
      <c r="S5" s="125">
        <v>441</v>
      </c>
      <c r="U5" s="125" t="s">
        <v>394</v>
      </c>
      <c r="V5" s="125" t="s">
        <v>395</v>
      </c>
      <c r="W5" s="125">
        <v>4</v>
      </c>
      <c r="X5" s="125" t="s">
        <v>396</v>
      </c>
      <c r="Y5" s="125" t="s">
        <v>397</v>
      </c>
      <c r="AC5" s="126" t="s">
        <v>149</v>
      </c>
      <c r="AD5" s="126" t="s">
        <v>248</v>
      </c>
      <c r="AF5" s="126" t="s">
        <v>158</v>
      </c>
      <c r="AI5" s="126" t="s">
        <v>149</v>
      </c>
      <c r="AK5" s="126" t="s">
        <v>345</v>
      </c>
      <c r="AL5" s="126" t="s">
        <v>248</v>
      </c>
      <c r="AM5" s="126" t="s">
        <v>242</v>
      </c>
    </row>
    <row r="6" spans="1:46" ht="26.4" x14ac:dyDescent="0.25">
      <c r="A6" s="52" t="s">
        <v>253</v>
      </c>
      <c r="B6" s="51" t="str">
        <f>IF(C6=AO2,"AXE_1",IF(C6=AP2,"AXE_2",IF(C6=AQ2,"AXE_3",IF(C6=AR2,"AXE_4",IF(C6=AS2,"AXE_5",IF(C6=AT2,"AXE_6",""))))))</f>
        <v/>
      </c>
      <c r="C6" s="262"/>
      <c r="D6" s="263"/>
      <c r="E6" s="263"/>
      <c r="F6" s="263"/>
      <c r="G6" s="263"/>
      <c r="H6" s="264"/>
      <c r="K6" s="125" t="s">
        <v>398</v>
      </c>
      <c r="L6" s="125">
        <v>84002</v>
      </c>
      <c r="M6" s="125">
        <v>84240</v>
      </c>
      <c r="N6" s="125" t="s">
        <v>399</v>
      </c>
      <c r="O6" s="125" t="s">
        <v>400</v>
      </c>
      <c r="P6" s="125" t="s">
        <v>401</v>
      </c>
      <c r="Q6" s="125">
        <v>17.63</v>
      </c>
      <c r="R6" s="125" t="s">
        <v>402</v>
      </c>
      <c r="S6" s="125">
        <v>58</v>
      </c>
      <c r="U6" s="125" t="s">
        <v>403</v>
      </c>
      <c r="V6" s="125" t="s">
        <v>404</v>
      </c>
      <c r="W6" s="125">
        <v>5</v>
      </c>
      <c r="X6" s="125" t="s">
        <v>405</v>
      </c>
      <c r="Y6" s="125" t="s">
        <v>406</v>
      </c>
      <c r="AC6" s="126" t="s">
        <v>150</v>
      </c>
      <c r="AD6" s="126" t="s">
        <v>249</v>
      </c>
      <c r="AI6" s="126" t="s">
        <v>150</v>
      </c>
      <c r="AL6" s="126" t="s">
        <v>249</v>
      </c>
      <c r="AM6" s="126" t="s">
        <v>243</v>
      </c>
    </row>
    <row r="7" spans="1:46" ht="26.4" x14ac:dyDescent="0.25">
      <c r="A7" s="52" t="s">
        <v>279</v>
      </c>
      <c r="B7" s="258"/>
      <c r="C7" s="258"/>
      <c r="D7" s="258"/>
      <c r="E7" s="258"/>
      <c r="F7" s="258"/>
      <c r="G7" s="258"/>
      <c r="H7" s="259"/>
      <c r="K7" s="125" t="s">
        <v>399</v>
      </c>
      <c r="L7" s="125">
        <v>84003</v>
      </c>
      <c r="M7" s="125">
        <v>84400</v>
      </c>
      <c r="N7" s="125" t="s">
        <v>399</v>
      </c>
      <c r="O7" s="125" t="s">
        <v>399</v>
      </c>
      <c r="P7" s="125" t="s">
        <v>407</v>
      </c>
      <c r="Q7" s="125">
        <v>44.57</v>
      </c>
      <c r="R7" s="125" t="s">
        <v>408</v>
      </c>
      <c r="S7" s="125">
        <v>256</v>
      </c>
      <c r="W7" s="125">
        <v>6</v>
      </c>
      <c r="X7" s="125" t="s">
        <v>409</v>
      </c>
      <c r="Y7" s="125" t="s">
        <v>410</v>
      </c>
      <c r="AC7" s="126" t="s">
        <v>151</v>
      </c>
      <c r="AD7" s="126" t="s">
        <v>250</v>
      </c>
      <c r="AI7" s="126" t="s">
        <v>151</v>
      </c>
      <c r="AL7" s="126" t="s">
        <v>250</v>
      </c>
      <c r="AM7" s="126" t="s">
        <v>244</v>
      </c>
    </row>
    <row r="8" spans="1:46" ht="13.2" x14ac:dyDescent="0.25">
      <c r="A8" s="52" t="s">
        <v>254</v>
      </c>
      <c r="B8" s="258"/>
      <c r="C8" s="258"/>
      <c r="D8" s="258"/>
      <c r="E8" s="258"/>
      <c r="F8" s="258"/>
      <c r="G8" s="258"/>
      <c r="H8" s="259"/>
      <c r="K8" s="125" t="s">
        <v>411</v>
      </c>
      <c r="L8" s="125">
        <v>84004</v>
      </c>
      <c r="M8" s="125">
        <v>84810</v>
      </c>
      <c r="N8" s="125" t="s">
        <v>390</v>
      </c>
      <c r="O8" s="125" t="s">
        <v>390</v>
      </c>
      <c r="P8" s="125" t="s">
        <v>412</v>
      </c>
      <c r="Q8" s="125">
        <v>15.7</v>
      </c>
      <c r="R8" s="125" t="s">
        <v>413</v>
      </c>
      <c r="S8" s="125">
        <v>361</v>
      </c>
      <c r="W8" s="125">
        <v>7</v>
      </c>
      <c r="AC8" s="126" t="s">
        <v>152</v>
      </c>
      <c r="AD8" s="126" t="s">
        <v>251</v>
      </c>
      <c r="AI8" s="126" t="s">
        <v>152</v>
      </c>
      <c r="AL8" s="126" t="s">
        <v>251</v>
      </c>
      <c r="AM8" s="126" t="s">
        <v>159</v>
      </c>
    </row>
    <row r="9" spans="1:46" ht="27" thickBot="1" x14ac:dyDescent="0.3">
      <c r="A9" s="53" t="s">
        <v>255</v>
      </c>
      <c r="B9" s="260"/>
      <c r="C9" s="260"/>
      <c r="D9" s="260"/>
      <c r="E9" s="260"/>
      <c r="F9" s="260"/>
      <c r="G9" s="260"/>
      <c r="H9" s="261"/>
      <c r="K9" s="125" t="s">
        <v>414</v>
      </c>
      <c r="L9" s="125">
        <v>84005</v>
      </c>
      <c r="M9" s="125">
        <v>84390</v>
      </c>
      <c r="N9" s="125" t="s">
        <v>390</v>
      </c>
      <c r="O9" s="125" t="s">
        <v>415</v>
      </c>
      <c r="P9" s="125" t="s">
        <v>416</v>
      </c>
      <c r="Q9" s="125">
        <v>28.9</v>
      </c>
      <c r="R9" s="125" t="s">
        <v>417</v>
      </c>
      <c r="S9" s="125">
        <v>7.1</v>
      </c>
      <c r="W9" s="125">
        <v>8</v>
      </c>
      <c r="AD9" s="126" t="s">
        <v>252</v>
      </c>
      <c r="AL9" s="126" t="s">
        <v>252</v>
      </c>
      <c r="AM9" s="132"/>
    </row>
    <row r="10" spans="1:46" ht="12.6" customHeight="1" thickTop="1" thickBot="1" x14ac:dyDescent="0.3">
      <c r="A10" s="66"/>
      <c r="B10" s="54"/>
      <c r="C10" s="54"/>
      <c r="D10" s="54"/>
      <c r="E10" s="54"/>
      <c r="F10" s="54"/>
      <c r="K10" s="125" t="s">
        <v>418</v>
      </c>
      <c r="L10" s="128">
        <v>84006</v>
      </c>
      <c r="M10" s="128">
        <v>84400</v>
      </c>
      <c r="N10" s="128" t="s">
        <v>399</v>
      </c>
      <c r="O10" s="125" t="s">
        <v>399</v>
      </c>
      <c r="P10" s="128" t="s">
        <v>407</v>
      </c>
      <c r="Q10" s="128">
        <v>7.5</v>
      </c>
      <c r="R10" s="128" t="s">
        <v>419</v>
      </c>
      <c r="S10" s="129">
        <v>9.5</v>
      </c>
      <c r="W10" s="125">
        <v>9</v>
      </c>
      <c r="AD10" s="126" t="s">
        <v>239</v>
      </c>
      <c r="AO10" s="131"/>
      <c r="AT10" s="131"/>
    </row>
    <row r="11" spans="1:46" ht="149.25" customHeight="1" thickTop="1" x14ac:dyDescent="0.25">
      <c r="A11" s="95" t="s">
        <v>267</v>
      </c>
      <c r="B11" s="249"/>
      <c r="C11" s="250"/>
      <c r="D11" s="250"/>
      <c r="E11" s="250"/>
      <c r="F11" s="250"/>
      <c r="G11" s="250"/>
      <c r="H11" s="251"/>
      <c r="K11" s="125" t="s">
        <v>420</v>
      </c>
      <c r="L11" s="125">
        <v>84012</v>
      </c>
      <c r="M11" s="125">
        <v>84190</v>
      </c>
      <c r="N11" s="125" t="s">
        <v>390</v>
      </c>
      <c r="O11" s="125" t="s">
        <v>391</v>
      </c>
      <c r="P11" s="125" t="s">
        <v>412</v>
      </c>
      <c r="Q11" s="125">
        <v>18.89</v>
      </c>
      <c r="R11" s="125" t="s">
        <v>421</v>
      </c>
      <c r="S11" s="125">
        <v>128</v>
      </c>
      <c r="W11" s="125">
        <v>10</v>
      </c>
      <c r="AD11" s="126" t="s">
        <v>240</v>
      </c>
    </row>
    <row r="12" spans="1:46" ht="149.25" customHeight="1" x14ac:dyDescent="0.25">
      <c r="A12" s="95" t="s">
        <v>27</v>
      </c>
      <c r="B12" s="269"/>
      <c r="C12" s="258"/>
      <c r="D12" s="258"/>
      <c r="E12" s="258"/>
      <c r="F12" s="258"/>
      <c r="G12" s="258"/>
      <c r="H12" s="259"/>
      <c r="K12" s="125" t="s">
        <v>422</v>
      </c>
      <c r="L12" s="125">
        <v>84013</v>
      </c>
      <c r="M12" s="125">
        <v>84220</v>
      </c>
      <c r="N12" s="125" t="s">
        <v>399</v>
      </c>
      <c r="O12" s="125" t="s">
        <v>399</v>
      </c>
      <c r="P12" s="125" t="s">
        <v>423</v>
      </c>
      <c r="Q12" s="125">
        <v>2.59</v>
      </c>
      <c r="R12" s="125" t="s">
        <v>424</v>
      </c>
      <c r="S12" s="125">
        <v>98</v>
      </c>
      <c r="AD12" s="126" t="s">
        <v>241</v>
      </c>
    </row>
    <row r="13" spans="1:46" ht="93.75" customHeight="1" x14ac:dyDescent="0.25">
      <c r="A13" s="95" t="s">
        <v>190</v>
      </c>
      <c r="B13" s="269"/>
      <c r="C13" s="258"/>
      <c r="D13" s="258"/>
      <c r="E13" s="258"/>
      <c r="F13" s="258"/>
      <c r="G13" s="258"/>
      <c r="H13" s="259"/>
      <c r="K13" s="125" t="s">
        <v>425</v>
      </c>
      <c r="L13" s="125">
        <v>84014</v>
      </c>
      <c r="M13" s="125">
        <v>84120</v>
      </c>
      <c r="N13" s="125" t="s">
        <v>399</v>
      </c>
      <c r="O13" s="125" t="s">
        <v>400</v>
      </c>
      <c r="P13" s="125" t="s">
        <v>401</v>
      </c>
      <c r="Q13" s="125">
        <v>56.07</v>
      </c>
      <c r="R13" s="125" t="s">
        <v>426</v>
      </c>
      <c r="S13" s="125">
        <v>20</v>
      </c>
      <c r="AD13" s="126" t="s">
        <v>242</v>
      </c>
    </row>
    <row r="14" spans="1:46" ht="89.25" customHeight="1" x14ac:dyDescent="0.25">
      <c r="A14" s="95" t="s">
        <v>28</v>
      </c>
      <c r="B14" s="269"/>
      <c r="C14" s="258"/>
      <c r="D14" s="258"/>
      <c r="E14" s="258"/>
      <c r="F14" s="258"/>
      <c r="G14" s="258"/>
      <c r="H14" s="259"/>
      <c r="K14" s="125" t="s">
        <v>427</v>
      </c>
      <c r="L14" s="125">
        <v>84015</v>
      </c>
      <c r="M14" s="125">
        <v>84340</v>
      </c>
      <c r="N14" s="125" t="s">
        <v>390</v>
      </c>
      <c r="O14" s="125" t="s">
        <v>428</v>
      </c>
      <c r="P14" s="125" t="s">
        <v>412</v>
      </c>
      <c r="Q14" s="125">
        <v>28.16</v>
      </c>
      <c r="R14" s="125" t="s">
        <v>429</v>
      </c>
      <c r="S14" s="125">
        <v>9.9</v>
      </c>
      <c r="AD14" s="126" t="s">
        <v>243</v>
      </c>
    </row>
    <row r="15" spans="1:46" ht="69" customHeight="1" x14ac:dyDescent="0.25">
      <c r="A15" s="95" t="s">
        <v>29</v>
      </c>
      <c r="B15" s="269"/>
      <c r="C15" s="258"/>
      <c r="D15" s="258"/>
      <c r="E15" s="258"/>
      <c r="F15" s="258"/>
      <c r="G15" s="258"/>
      <c r="H15" s="259"/>
      <c r="K15" s="125" t="s">
        <v>430</v>
      </c>
      <c r="L15" s="125">
        <v>84016</v>
      </c>
      <c r="M15" s="125">
        <v>84370</v>
      </c>
      <c r="N15" s="125" t="s">
        <v>369</v>
      </c>
      <c r="O15" s="125" t="s">
        <v>431</v>
      </c>
      <c r="P15" s="125" t="s">
        <v>392</v>
      </c>
      <c r="Q15" s="125">
        <v>24.79</v>
      </c>
      <c r="R15" s="125" t="s">
        <v>432</v>
      </c>
      <c r="S15" s="125">
        <v>209</v>
      </c>
      <c r="AD15" s="126" t="s">
        <v>244</v>
      </c>
    </row>
    <row r="16" spans="1:46" ht="90.75" customHeight="1" thickBot="1" x14ac:dyDescent="0.3">
      <c r="A16" s="96" t="s">
        <v>187</v>
      </c>
      <c r="B16" s="268"/>
      <c r="C16" s="260"/>
      <c r="D16" s="260"/>
      <c r="E16" s="260"/>
      <c r="F16" s="260"/>
      <c r="G16" s="260"/>
      <c r="H16" s="261"/>
      <c r="K16" s="125" t="s">
        <v>433</v>
      </c>
      <c r="L16" s="125">
        <v>84017</v>
      </c>
      <c r="M16" s="125">
        <v>84410</v>
      </c>
      <c r="N16" s="125" t="s">
        <v>390</v>
      </c>
      <c r="O16" s="125" t="s">
        <v>415</v>
      </c>
      <c r="P16" s="125" t="s">
        <v>412</v>
      </c>
      <c r="Q16" s="125">
        <v>91.03</v>
      </c>
      <c r="R16" s="125" t="s">
        <v>434</v>
      </c>
      <c r="S16" s="125">
        <v>34</v>
      </c>
      <c r="AD16" s="126" t="s">
        <v>159</v>
      </c>
    </row>
    <row r="17" spans="1:80" s="56" customFormat="1" ht="36.75" customHeight="1" thickTop="1" x14ac:dyDescent="0.15">
      <c r="A17" s="97" t="s">
        <v>263</v>
      </c>
      <c r="B17" s="236"/>
      <c r="C17" s="237"/>
      <c r="D17" s="237"/>
      <c r="E17" s="237"/>
      <c r="F17" s="237"/>
      <c r="G17" s="237"/>
      <c r="H17" s="238"/>
      <c r="I17" s="121"/>
      <c r="J17" s="88"/>
      <c r="K17" s="125" t="s">
        <v>435</v>
      </c>
      <c r="L17" s="125">
        <v>84018</v>
      </c>
      <c r="M17" s="125">
        <v>84570</v>
      </c>
      <c r="N17" s="125" t="s">
        <v>390</v>
      </c>
      <c r="O17" s="125" t="s">
        <v>415</v>
      </c>
      <c r="P17" s="125" t="s">
        <v>416</v>
      </c>
      <c r="Q17" s="125">
        <v>20.8</v>
      </c>
      <c r="R17" s="125" t="s">
        <v>436</v>
      </c>
      <c r="S17" s="125">
        <v>25</v>
      </c>
      <c r="T17" s="125"/>
      <c r="U17" s="125"/>
      <c r="V17" s="125"/>
      <c r="W17" s="125"/>
      <c r="X17" s="125"/>
      <c r="Y17" s="125"/>
      <c r="Z17" s="125"/>
      <c r="AA17" s="125"/>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86"/>
      <c r="BF17" s="86"/>
      <c r="BG17" s="88"/>
      <c r="BH17" s="88"/>
      <c r="BI17" s="88"/>
      <c r="BJ17" s="88"/>
      <c r="BK17" s="88"/>
      <c r="BL17" s="88"/>
      <c r="BM17" s="88"/>
      <c r="BN17" s="88"/>
      <c r="BO17" s="88"/>
      <c r="BP17" s="88"/>
      <c r="BQ17" s="88"/>
      <c r="BR17" s="88"/>
      <c r="BS17" s="88"/>
      <c r="BT17" s="88"/>
      <c r="BU17" s="88"/>
      <c r="BV17" s="88"/>
      <c r="BW17" s="88"/>
      <c r="BX17" s="88"/>
      <c r="BY17" s="88"/>
      <c r="BZ17" s="88"/>
      <c r="CA17" s="89"/>
      <c r="CB17" s="89"/>
    </row>
    <row r="18" spans="1:80" s="56" customFormat="1" ht="36.75" customHeight="1" x14ac:dyDescent="0.15">
      <c r="A18" s="98" t="s">
        <v>346</v>
      </c>
      <c r="B18" s="239"/>
      <c r="C18" s="240"/>
      <c r="D18" s="241"/>
      <c r="E18" s="141" t="s">
        <v>348</v>
      </c>
      <c r="F18" s="245"/>
      <c r="G18" s="240"/>
      <c r="H18" s="246"/>
      <c r="I18" s="121"/>
      <c r="J18" s="88"/>
      <c r="K18" s="125" t="s">
        <v>437</v>
      </c>
      <c r="L18" s="125">
        <v>84019</v>
      </c>
      <c r="M18" s="125">
        <v>84500</v>
      </c>
      <c r="N18" s="125" t="s">
        <v>390</v>
      </c>
      <c r="O18" s="125" t="s">
        <v>437</v>
      </c>
      <c r="P18" s="125" t="s">
        <v>438</v>
      </c>
      <c r="Q18" s="125">
        <v>54.03</v>
      </c>
      <c r="R18" s="125" t="s">
        <v>439</v>
      </c>
      <c r="S18" s="125">
        <v>250</v>
      </c>
      <c r="T18" s="125"/>
      <c r="U18" s="125"/>
      <c r="V18" s="125"/>
      <c r="W18" s="125"/>
      <c r="X18" s="125"/>
      <c r="Y18" s="125"/>
      <c r="Z18" s="125"/>
      <c r="AA18" s="125"/>
      <c r="AB18" s="126"/>
      <c r="AC18" s="126"/>
      <c r="AD18" s="125" t="s">
        <v>4</v>
      </c>
      <c r="AE18" s="133" t="s">
        <v>162</v>
      </c>
      <c r="AF18" s="133" t="s">
        <v>163</v>
      </c>
      <c r="AG18" s="133" t="s">
        <v>164</v>
      </c>
      <c r="AH18" s="133" t="s">
        <v>165</v>
      </c>
      <c r="AI18" s="133" t="s">
        <v>166</v>
      </c>
      <c r="AJ18" s="133" t="s">
        <v>167</v>
      </c>
      <c r="AK18" s="126"/>
      <c r="AL18" s="126"/>
      <c r="AM18" s="126"/>
      <c r="AN18" s="126"/>
      <c r="AO18" s="126"/>
      <c r="AP18" s="126"/>
      <c r="AQ18" s="126"/>
      <c r="AR18" s="126"/>
      <c r="AS18" s="126"/>
      <c r="AT18" s="126"/>
      <c r="AU18" s="126"/>
      <c r="AV18" s="126"/>
      <c r="AW18" s="126"/>
      <c r="AX18" s="126"/>
      <c r="AY18" s="126"/>
      <c r="AZ18" s="126"/>
      <c r="BA18" s="126"/>
      <c r="BB18" s="126"/>
      <c r="BC18" s="126"/>
      <c r="BD18" s="126"/>
      <c r="BE18" s="86"/>
      <c r="BF18" s="86"/>
      <c r="BG18" s="88"/>
      <c r="BH18" s="88"/>
      <c r="BI18" s="88"/>
      <c r="BJ18" s="88"/>
      <c r="BK18" s="88"/>
      <c r="BL18" s="88"/>
      <c r="BM18" s="88"/>
      <c r="BN18" s="88"/>
      <c r="BO18" s="88"/>
      <c r="BP18" s="88"/>
      <c r="BQ18" s="88"/>
      <c r="BR18" s="88"/>
      <c r="BS18" s="88"/>
      <c r="BT18" s="88"/>
      <c r="BU18" s="88"/>
      <c r="BV18" s="88"/>
      <c r="BW18" s="88"/>
      <c r="BX18" s="88"/>
      <c r="BY18" s="88"/>
      <c r="BZ18" s="88"/>
      <c r="CA18" s="89"/>
      <c r="CB18" s="89"/>
    </row>
    <row r="19" spans="1:80" s="56" customFormat="1" ht="36.75" customHeight="1" thickBot="1" x14ac:dyDescent="0.2">
      <c r="A19" s="98" t="s">
        <v>347</v>
      </c>
      <c r="B19" s="242"/>
      <c r="C19" s="243"/>
      <c r="D19" s="244"/>
      <c r="E19" s="141" t="s">
        <v>348</v>
      </c>
      <c r="F19" s="247"/>
      <c r="G19" s="243"/>
      <c r="H19" s="248"/>
      <c r="I19" s="121"/>
      <c r="J19" s="88"/>
      <c r="K19" s="125" t="s">
        <v>440</v>
      </c>
      <c r="L19" s="125">
        <v>84020</v>
      </c>
      <c r="M19" s="125">
        <v>84480</v>
      </c>
      <c r="N19" s="125" t="s">
        <v>399</v>
      </c>
      <c r="O19" s="125" t="s">
        <v>399</v>
      </c>
      <c r="P19" s="125" t="s">
        <v>407</v>
      </c>
      <c r="Q19" s="125">
        <v>51.12</v>
      </c>
      <c r="R19" s="125" t="s">
        <v>441</v>
      </c>
      <c r="S19" s="125">
        <v>26</v>
      </c>
      <c r="T19" s="125"/>
      <c r="U19" s="125"/>
      <c r="V19" s="125"/>
      <c r="W19" s="125"/>
      <c r="X19" s="125"/>
      <c r="Y19" s="125"/>
      <c r="Z19" s="125"/>
      <c r="AA19" s="125"/>
      <c r="AB19" s="126"/>
      <c r="AC19" s="126"/>
      <c r="AD19" s="128" t="s">
        <v>168</v>
      </c>
      <c r="AE19" s="134" t="s">
        <v>169</v>
      </c>
      <c r="AF19" s="134" t="s">
        <v>170</v>
      </c>
      <c r="AG19" s="134" t="s">
        <v>171</v>
      </c>
      <c r="AH19" s="134" t="s">
        <v>172</v>
      </c>
      <c r="AI19" s="134" t="s">
        <v>173</v>
      </c>
      <c r="AJ19" s="134" t="s">
        <v>174</v>
      </c>
      <c r="AK19" s="126"/>
      <c r="AL19" s="126"/>
      <c r="AM19" s="126"/>
      <c r="AN19" s="126"/>
      <c r="AO19" s="126"/>
      <c r="AP19" s="126"/>
      <c r="AQ19" s="126"/>
      <c r="AR19" s="126"/>
      <c r="AS19" s="126"/>
      <c r="AT19" s="126"/>
      <c r="AU19" s="126"/>
      <c r="AV19" s="126"/>
      <c r="AW19" s="126"/>
      <c r="AX19" s="126"/>
      <c r="AY19" s="126"/>
      <c r="AZ19" s="126"/>
      <c r="BA19" s="126"/>
      <c r="BB19" s="126"/>
      <c r="BC19" s="126"/>
      <c r="BD19" s="126"/>
      <c r="BE19" s="86"/>
      <c r="BF19" s="86"/>
      <c r="BG19" s="88"/>
      <c r="BH19" s="88"/>
      <c r="BI19" s="88"/>
      <c r="BJ19" s="88"/>
      <c r="BK19" s="88"/>
      <c r="BL19" s="88"/>
      <c r="BM19" s="88"/>
      <c r="BN19" s="88"/>
      <c r="BO19" s="88"/>
      <c r="BP19" s="88"/>
      <c r="BQ19" s="88"/>
      <c r="BR19" s="88"/>
      <c r="BS19" s="88"/>
      <c r="BT19" s="88"/>
      <c r="BU19" s="88"/>
      <c r="BV19" s="88"/>
      <c r="BW19" s="88"/>
      <c r="BX19" s="88"/>
      <c r="BY19" s="88"/>
      <c r="BZ19" s="88"/>
      <c r="CA19" s="89"/>
      <c r="CB19" s="89"/>
    </row>
    <row r="20" spans="1:80" s="56" customFormat="1" ht="36.75" customHeight="1" thickTop="1" x14ac:dyDescent="0.15">
      <c r="A20" s="97" t="s">
        <v>264</v>
      </c>
      <c r="B20" s="236"/>
      <c r="C20" s="237"/>
      <c r="D20" s="237"/>
      <c r="E20" s="237"/>
      <c r="F20" s="237"/>
      <c r="G20" s="237"/>
      <c r="H20" s="238"/>
      <c r="I20" s="121"/>
      <c r="J20" s="88"/>
      <c r="K20" s="125" t="s">
        <v>442</v>
      </c>
      <c r="L20" s="125">
        <v>84021</v>
      </c>
      <c r="M20" s="125">
        <v>84390</v>
      </c>
      <c r="N20" s="125" t="s">
        <v>390</v>
      </c>
      <c r="O20" s="125" t="s">
        <v>428</v>
      </c>
      <c r="P20" s="125" t="s">
        <v>443</v>
      </c>
      <c r="Q20" s="125">
        <v>28.18</v>
      </c>
      <c r="R20" s="125" t="s">
        <v>444</v>
      </c>
      <c r="S20" s="125">
        <v>3.1</v>
      </c>
      <c r="T20" s="125"/>
      <c r="U20" s="125"/>
      <c r="V20" s="125"/>
      <c r="W20" s="125"/>
      <c r="X20" s="125"/>
      <c r="Y20" s="125"/>
      <c r="Z20" s="125"/>
      <c r="AA20" s="125"/>
      <c r="AB20" s="126"/>
      <c r="AC20" s="126"/>
      <c r="AD20" s="128"/>
      <c r="AE20" s="134" t="s">
        <v>175</v>
      </c>
      <c r="AF20" s="134" t="s">
        <v>176</v>
      </c>
      <c r="AG20" s="134" t="s">
        <v>177</v>
      </c>
      <c r="AH20" s="125"/>
      <c r="AI20" s="134" t="s">
        <v>178</v>
      </c>
      <c r="AJ20" s="134" t="s">
        <v>179</v>
      </c>
      <c r="AK20" s="126"/>
      <c r="AL20" s="126"/>
      <c r="AM20" s="126"/>
      <c r="AN20" s="126"/>
      <c r="AO20" s="126"/>
      <c r="AP20" s="126"/>
      <c r="AQ20" s="126"/>
      <c r="AR20" s="126"/>
      <c r="AS20" s="126"/>
      <c r="AT20" s="126"/>
      <c r="AU20" s="126"/>
      <c r="AV20" s="126"/>
      <c r="AW20" s="126"/>
      <c r="AX20" s="126"/>
      <c r="AY20" s="126"/>
      <c r="AZ20" s="126"/>
      <c r="BA20" s="126"/>
      <c r="BB20" s="126"/>
      <c r="BC20" s="126"/>
      <c r="BD20" s="126"/>
      <c r="BE20" s="86"/>
      <c r="BF20" s="86"/>
      <c r="BG20" s="88"/>
      <c r="BH20" s="88"/>
      <c r="BI20" s="88"/>
      <c r="BJ20" s="88"/>
      <c r="BK20" s="88"/>
      <c r="BL20" s="88"/>
      <c r="BM20" s="88"/>
      <c r="BN20" s="88"/>
      <c r="BO20" s="88"/>
      <c r="BP20" s="88"/>
      <c r="BQ20" s="88"/>
      <c r="BR20" s="88"/>
      <c r="BS20" s="88"/>
      <c r="BT20" s="88"/>
      <c r="BU20" s="88"/>
      <c r="BV20" s="88"/>
      <c r="BW20" s="88"/>
      <c r="BX20" s="88"/>
      <c r="BY20" s="88"/>
      <c r="BZ20" s="88"/>
      <c r="CA20" s="89"/>
      <c r="CB20" s="89"/>
    </row>
    <row r="21" spans="1:80" s="56" customFormat="1" ht="36.75" customHeight="1" x14ac:dyDescent="0.15">
      <c r="A21" s="98" t="s">
        <v>346</v>
      </c>
      <c r="B21" s="239"/>
      <c r="C21" s="240"/>
      <c r="D21" s="241"/>
      <c r="E21" s="141" t="s">
        <v>348</v>
      </c>
      <c r="F21" s="245"/>
      <c r="G21" s="240"/>
      <c r="H21" s="246"/>
      <c r="I21" s="121"/>
      <c r="J21" s="88"/>
      <c r="K21" s="125" t="s">
        <v>445</v>
      </c>
      <c r="L21" s="125">
        <v>84022</v>
      </c>
      <c r="M21" s="125">
        <v>84110</v>
      </c>
      <c r="N21" s="125" t="s">
        <v>390</v>
      </c>
      <c r="O21" s="125" t="s">
        <v>428</v>
      </c>
      <c r="P21" s="125" t="s">
        <v>443</v>
      </c>
      <c r="Q21" s="125">
        <v>9.49</v>
      </c>
      <c r="R21" s="125" t="s">
        <v>446</v>
      </c>
      <c r="S21" s="125">
        <v>31</v>
      </c>
      <c r="T21" s="125"/>
      <c r="U21" s="125"/>
      <c r="V21" s="125"/>
      <c r="W21" s="125"/>
      <c r="X21" s="125"/>
      <c r="Y21" s="125"/>
      <c r="Z21" s="125"/>
      <c r="AA21" s="125"/>
      <c r="AB21" s="126"/>
      <c r="AC21" s="126"/>
      <c r="AD21" s="128"/>
      <c r="AE21" s="134" t="s">
        <v>180</v>
      </c>
      <c r="AF21" s="125"/>
      <c r="AG21" s="134" t="s">
        <v>181</v>
      </c>
      <c r="AH21" s="125"/>
      <c r="AI21" s="134" t="s">
        <v>182</v>
      </c>
      <c r="AJ21" s="134" t="s">
        <v>183</v>
      </c>
      <c r="AK21" s="126"/>
      <c r="AL21" s="126"/>
      <c r="AM21" s="126"/>
      <c r="AN21" s="126"/>
      <c r="AO21" s="126"/>
      <c r="AP21" s="126"/>
      <c r="AQ21" s="126"/>
      <c r="AR21" s="126"/>
      <c r="AS21" s="126"/>
      <c r="AT21" s="126"/>
      <c r="AU21" s="126"/>
      <c r="AV21" s="126"/>
      <c r="AW21" s="126"/>
      <c r="AX21" s="126"/>
      <c r="AY21" s="126"/>
      <c r="AZ21" s="126"/>
      <c r="BA21" s="126"/>
      <c r="BB21" s="126"/>
      <c r="BC21" s="126"/>
      <c r="BD21" s="126"/>
      <c r="BE21" s="86"/>
      <c r="BF21" s="86"/>
      <c r="BG21" s="88"/>
      <c r="BH21" s="88"/>
      <c r="BI21" s="88"/>
      <c r="BJ21" s="88"/>
      <c r="BK21" s="88"/>
      <c r="BL21" s="88"/>
      <c r="BM21" s="88"/>
      <c r="BN21" s="88"/>
      <c r="BO21" s="88"/>
      <c r="BP21" s="88"/>
      <c r="BQ21" s="88"/>
      <c r="BR21" s="88"/>
      <c r="BS21" s="88"/>
      <c r="BT21" s="88"/>
      <c r="BU21" s="88"/>
      <c r="BV21" s="88"/>
      <c r="BW21" s="88"/>
      <c r="BX21" s="88"/>
      <c r="BY21" s="88"/>
      <c r="BZ21" s="88"/>
      <c r="CA21" s="89"/>
      <c r="CB21" s="89"/>
    </row>
    <row r="22" spans="1:80" s="56" customFormat="1" ht="36.75" customHeight="1" thickBot="1" x14ac:dyDescent="0.2">
      <c r="A22" s="98" t="s">
        <v>347</v>
      </c>
      <c r="B22" s="242"/>
      <c r="C22" s="243"/>
      <c r="D22" s="244"/>
      <c r="E22" s="141" t="s">
        <v>348</v>
      </c>
      <c r="F22" s="247"/>
      <c r="G22" s="243"/>
      <c r="H22" s="248"/>
      <c r="I22" s="121"/>
      <c r="J22" s="88"/>
      <c r="K22" s="125" t="s">
        <v>447</v>
      </c>
      <c r="L22" s="125">
        <v>84023</v>
      </c>
      <c r="M22" s="125">
        <v>84480</v>
      </c>
      <c r="N22" s="125" t="s">
        <v>399</v>
      </c>
      <c r="O22" s="125" t="s">
        <v>399</v>
      </c>
      <c r="P22" s="125" t="s">
        <v>407</v>
      </c>
      <c r="Q22" s="125">
        <v>17.54</v>
      </c>
      <c r="R22" s="125" t="s">
        <v>448</v>
      </c>
      <c r="S22" s="125">
        <v>3.9</v>
      </c>
      <c r="T22" s="125"/>
      <c r="U22" s="125"/>
      <c r="V22" s="125"/>
      <c r="W22" s="125"/>
      <c r="X22" s="125"/>
      <c r="Y22" s="125"/>
      <c r="Z22" s="125"/>
      <c r="AA22" s="125"/>
      <c r="AB22" s="126"/>
      <c r="AC22" s="126"/>
      <c r="AD22" s="128"/>
      <c r="AE22" s="125"/>
      <c r="AF22" s="125"/>
      <c r="AG22" s="125"/>
      <c r="AH22" s="125"/>
      <c r="AI22" s="134" t="s">
        <v>184</v>
      </c>
      <c r="AJ22" s="125"/>
      <c r="AK22" s="126"/>
      <c r="AL22" s="126"/>
      <c r="AM22" s="126"/>
      <c r="AN22" s="126"/>
      <c r="AO22" s="126"/>
      <c r="AP22" s="126"/>
      <c r="AQ22" s="126"/>
      <c r="AR22" s="126"/>
      <c r="AS22" s="126"/>
      <c r="AT22" s="126"/>
      <c r="AU22" s="126"/>
      <c r="AV22" s="126"/>
      <c r="AW22" s="126"/>
      <c r="AX22" s="126"/>
      <c r="AY22" s="126"/>
      <c r="AZ22" s="126"/>
      <c r="BA22" s="126"/>
      <c r="BB22" s="126"/>
      <c r="BC22" s="126"/>
      <c r="BD22" s="126"/>
      <c r="BE22" s="86"/>
      <c r="BF22" s="86"/>
      <c r="BG22" s="88"/>
      <c r="BH22" s="88"/>
      <c r="BI22" s="88"/>
      <c r="BJ22" s="88"/>
      <c r="BK22" s="88"/>
      <c r="BL22" s="88"/>
      <c r="BM22" s="88"/>
      <c r="BN22" s="88"/>
      <c r="BO22" s="88"/>
      <c r="BP22" s="88"/>
      <c r="BQ22" s="88"/>
      <c r="BR22" s="88"/>
      <c r="BS22" s="88"/>
      <c r="BT22" s="88"/>
      <c r="BU22" s="88"/>
      <c r="BV22" s="88"/>
      <c r="BW22" s="88"/>
      <c r="BX22" s="88"/>
      <c r="BY22" s="88"/>
      <c r="BZ22" s="88"/>
      <c r="CA22" s="89"/>
      <c r="CB22" s="89"/>
    </row>
    <row r="23" spans="1:80" s="56" customFormat="1" ht="36.75" customHeight="1" thickTop="1" x14ac:dyDescent="0.15">
      <c r="A23" s="97" t="s">
        <v>265</v>
      </c>
      <c r="B23" s="236"/>
      <c r="C23" s="237"/>
      <c r="D23" s="237"/>
      <c r="E23" s="237"/>
      <c r="F23" s="237"/>
      <c r="G23" s="237"/>
      <c r="H23" s="238"/>
      <c r="I23" s="121"/>
      <c r="J23" s="88"/>
      <c r="K23" s="125" t="s">
        <v>449</v>
      </c>
      <c r="L23" s="125">
        <v>84024</v>
      </c>
      <c r="M23" s="125">
        <v>84240</v>
      </c>
      <c r="N23" s="125" t="s">
        <v>399</v>
      </c>
      <c r="O23" s="125" t="s">
        <v>400</v>
      </c>
      <c r="P23" s="125" t="s">
        <v>401</v>
      </c>
      <c r="Q23" s="125">
        <v>18.96</v>
      </c>
      <c r="R23" s="125" t="s">
        <v>450</v>
      </c>
      <c r="S23" s="125">
        <v>50</v>
      </c>
      <c r="T23" s="125"/>
      <c r="U23" s="125"/>
      <c r="V23" s="125"/>
      <c r="W23" s="125"/>
      <c r="X23" s="125"/>
      <c r="Y23" s="125"/>
      <c r="Z23" s="125"/>
      <c r="AA23" s="125"/>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86"/>
      <c r="BF23" s="86"/>
      <c r="BG23" s="88"/>
      <c r="BH23" s="88"/>
      <c r="BI23" s="88"/>
      <c r="BJ23" s="88"/>
      <c r="BK23" s="88"/>
      <c r="BL23" s="88"/>
      <c r="BM23" s="88"/>
      <c r="BN23" s="88"/>
      <c r="BO23" s="88"/>
      <c r="BP23" s="88"/>
      <c r="BQ23" s="88"/>
      <c r="BR23" s="88"/>
      <c r="BS23" s="88"/>
      <c r="BT23" s="88"/>
      <c r="BU23" s="88"/>
      <c r="BV23" s="88"/>
      <c r="BW23" s="88"/>
      <c r="BX23" s="88"/>
      <c r="BY23" s="88"/>
      <c r="BZ23" s="88"/>
      <c r="CA23" s="89"/>
      <c r="CB23" s="89"/>
    </row>
    <row r="24" spans="1:80" s="56" customFormat="1" ht="36.75" customHeight="1" x14ac:dyDescent="0.15">
      <c r="A24" s="98" t="s">
        <v>346</v>
      </c>
      <c r="B24" s="239"/>
      <c r="C24" s="240"/>
      <c r="D24" s="241"/>
      <c r="E24" s="141" t="s">
        <v>348</v>
      </c>
      <c r="F24" s="245"/>
      <c r="G24" s="240"/>
      <c r="H24" s="246"/>
      <c r="I24" s="121"/>
      <c r="J24" s="88"/>
      <c r="K24" s="125" t="s">
        <v>451</v>
      </c>
      <c r="L24" s="125">
        <v>84025</v>
      </c>
      <c r="M24" s="125">
        <v>84220</v>
      </c>
      <c r="N24" s="125" t="s">
        <v>399</v>
      </c>
      <c r="O24" s="125" t="s">
        <v>452</v>
      </c>
      <c r="P24" s="125" t="s">
        <v>423</v>
      </c>
      <c r="Q24" s="125">
        <v>14.68</v>
      </c>
      <c r="R24" s="125" t="s">
        <v>453</v>
      </c>
      <c r="S24" s="125">
        <v>124</v>
      </c>
      <c r="T24" s="125"/>
      <c r="U24" s="125"/>
      <c r="V24" s="125"/>
      <c r="W24" s="125"/>
      <c r="X24" s="125"/>
      <c r="Y24" s="125"/>
      <c r="Z24" s="125"/>
      <c r="AA24" s="125"/>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86"/>
      <c r="BF24" s="86"/>
      <c r="BG24" s="88"/>
      <c r="BH24" s="88"/>
      <c r="BI24" s="88"/>
      <c r="BJ24" s="88"/>
      <c r="BK24" s="88"/>
      <c r="BL24" s="88"/>
      <c r="BM24" s="88"/>
      <c r="BN24" s="88"/>
      <c r="BO24" s="88"/>
      <c r="BP24" s="88"/>
      <c r="BQ24" s="88"/>
      <c r="BR24" s="88"/>
      <c r="BS24" s="88"/>
      <c r="BT24" s="88"/>
      <c r="BU24" s="88"/>
      <c r="BV24" s="88"/>
      <c r="BW24" s="88"/>
      <c r="BX24" s="88"/>
      <c r="BY24" s="88"/>
      <c r="BZ24" s="88"/>
      <c r="CA24" s="89"/>
      <c r="CB24" s="89"/>
    </row>
    <row r="25" spans="1:80" s="56" customFormat="1" ht="36.75" customHeight="1" thickBot="1" x14ac:dyDescent="0.2">
      <c r="A25" s="99" t="s">
        <v>347</v>
      </c>
      <c r="B25" s="242"/>
      <c r="C25" s="243"/>
      <c r="D25" s="244"/>
      <c r="E25" s="142" t="s">
        <v>348</v>
      </c>
      <c r="F25" s="247"/>
      <c r="G25" s="243"/>
      <c r="H25" s="248"/>
      <c r="I25" s="121"/>
      <c r="J25" s="88"/>
      <c r="K25" s="125" t="s">
        <v>454</v>
      </c>
      <c r="L25" s="125">
        <v>84026</v>
      </c>
      <c r="M25" s="125">
        <v>84160</v>
      </c>
      <c r="N25" s="125" t="s">
        <v>399</v>
      </c>
      <c r="O25" s="125" t="s">
        <v>452</v>
      </c>
      <c r="P25" s="125" t="s">
        <v>401</v>
      </c>
      <c r="Q25" s="125">
        <v>25.08</v>
      </c>
      <c r="R25" s="125" t="s">
        <v>455</v>
      </c>
      <c r="S25" s="125">
        <v>167</v>
      </c>
      <c r="T25" s="125"/>
      <c r="U25" s="125"/>
      <c r="V25" s="125"/>
      <c r="W25" s="125"/>
      <c r="X25" s="125"/>
      <c r="Y25" s="125"/>
      <c r="Z25" s="125"/>
      <c r="AA25" s="125"/>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86"/>
      <c r="BF25" s="86"/>
      <c r="BG25" s="88"/>
      <c r="BH25" s="88"/>
      <c r="BI25" s="88"/>
      <c r="BJ25" s="88"/>
      <c r="BK25" s="88"/>
      <c r="BL25" s="88"/>
      <c r="BM25" s="88"/>
      <c r="BN25" s="88"/>
      <c r="BO25" s="88"/>
      <c r="BP25" s="88"/>
      <c r="BQ25" s="88"/>
      <c r="BR25" s="88"/>
      <c r="BS25" s="88"/>
      <c r="BT25" s="88"/>
      <c r="BU25" s="88"/>
      <c r="BV25" s="88"/>
      <c r="BW25" s="88"/>
      <c r="BX25" s="88"/>
      <c r="BY25" s="88"/>
      <c r="BZ25" s="88"/>
      <c r="CA25" s="89"/>
      <c r="CB25" s="89"/>
    </row>
    <row r="26" spans="1:80" ht="73.5" customHeight="1" thickTop="1" thickBot="1" x14ac:dyDescent="0.3">
      <c r="A26" s="100" t="s">
        <v>266</v>
      </c>
      <c r="B26" s="265"/>
      <c r="C26" s="266"/>
      <c r="D26" s="266"/>
      <c r="E26" s="266"/>
      <c r="F26" s="266"/>
      <c r="G26" s="266"/>
      <c r="H26" s="267"/>
      <c r="K26" s="125" t="s">
        <v>456</v>
      </c>
      <c r="L26" s="125">
        <v>84027</v>
      </c>
      <c r="M26" s="125">
        <v>84860</v>
      </c>
      <c r="N26" s="125" t="s">
        <v>390</v>
      </c>
      <c r="O26" s="125" t="s">
        <v>457</v>
      </c>
      <c r="P26" s="125" t="s">
        <v>458</v>
      </c>
      <c r="Q26" s="125">
        <v>32.39</v>
      </c>
      <c r="R26" s="125" t="s">
        <v>459</v>
      </c>
      <c r="S26" s="125">
        <v>82</v>
      </c>
      <c r="AB26" s="127" t="s">
        <v>203</v>
      </c>
      <c r="AC26" s="127" t="s">
        <v>231</v>
      </c>
      <c r="AD26" s="127" t="s">
        <v>204</v>
      </c>
      <c r="AE26" s="127" t="s">
        <v>205</v>
      </c>
      <c r="AF26" s="127" t="s">
        <v>206</v>
      </c>
    </row>
    <row r="27" spans="1:80" ht="12.6" customHeight="1" thickTop="1" thickBot="1" x14ac:dyDescent="0.3">
      <c r="A27" s="66"/>
      <c r="B27" s="54"/>
      <c r="C27" s="54"/>
      <c r="D27" s="54"/>
      <c r="E27" s="54"/>
      <c r="F27" s="54"/>
      <c r="K27" s="125" t="s">
        <v>460</v>
      </c>
      <c r="L27" s="128">
        <v>84028</v>
      </c>
      <c r="M27" s="128">
        <v>84290</v>
      </c>
      <c r="N27" s="128" t="s">
        <v>390</v>
      </c>
      <c r="O27" s="125" t="s">
        <v>428</v>
      </c>
      <c r="P27" s="128" t="s">
        <v>443</v>
      </c>
      <c r="Q27" s="128">
        <v>22.51</v>
      </c>
      <c r="R27" s="128" t="s">
        <v>461</v>
      </c>
      <c r="S27" s="129">
        <v>48</v>
      </c>
      <c r="AB27" s="126" t="s">
        <v>207</v>
      </c>
      <c r="AC27" s="126" t="s">
        <v>237</v>
      </c>
      <c r="AD27" s="126" t="s">
        <v>232</v>
      </c>
      <c r="AE27" s="126" t="s">
        <v>210</v>
      </c>
      <c r="AF27" s="126" t="s">
        <v>209</v>
      </c>
      <c r="AO27" s="131"/>
      <c r="AT27" s="131"/>
    </row>
    <row r="28" spans="1:80" ht="66.599999999999994" thickTop="1" x14ac:dyDescent="0.25">
      <c r="A28" s="68" t="s">
        <v>349</v>
      </c>
      <c r="B28" s="25" t="s">
        <v>350</v>
      </c>
      <c r="C28" s="25" t="s">
        <v>351</v>
      </c>
      <c r="D28" s="25" t="s">
        <v>352</v>
      </c>
      <c r="E28" s="25" t="s">
        <v>353</v>
      </c>
      <c r="F28" s="25" t="s">
        <v>354</v>
      </c>
      <c r="G28" s="25" t="s">
        <v>355</v>
      </c>
      <c r="H28" s="69" t="s">
        <v>356</v>
      </c>
      <c r="K28" s="125" t="s">
        <v>462</v>
      </c>
      <c r="L28" s="125">
        <v>84029</v>
      </c>
      <c r="M28" s="125">
        <v>84850</v>
      </c>
      <c r="N28" s="125" t="s">
        <v>390</v>
      </c>
      <c r="O28" s="125" t="s">
        <v>428</v>
      </c>
      <c r="P28" s="125" t="s">
        <v>463</v>
      </c>
      <c r="Q28" s="125">
        <v>17.53</v>
      </c>
      <c r="R28" s="125" t="s">
        <v>464</v>
      </c>
      <c r="S28" s="125">
        <v>259</v>
      </c>
      <c r="AB28" s="128" t="s">
        <v>269</v>
      </c>
      <c r="AC28" s="135" t="s">
        <v>268</v>
      </c>
      <c r="AD28" s="135" t="s">
        <v>211</v>
      </c>
      <c r="AE28" s="135" t="s">
        <v>212</v>
      </c>
      <c r="AF28" s="128" t="s">
        <v>209</v>
      </c>
    </row>
    <row r="29" spans="1:80" ht="36.75" customHeight="1" x14ac:dyDescent="0.25">
      <c r="A29" s="70"/>
      <c r="B29" s="71"/>
      <c r="C29" s="72"/>
      <c r="D29" s="72"/>
      <c r="E29" s="72"/>
      <c r="F29" s="71"/>
      <c r="G29" s="78"/>
      <c r="H29" s="73"/>
      <c r="K29" s="125" t="s">
        <v>465</v>
      </c>
      <c r="L29" s="125">
        <v>84030</v>
      </c>
      <c r="M29" s="125">
        <v>84330</v>
      </c>
      <c r="N29" s="125" t="s">
        <v>390</v>
      </c>
      <c r="O29" s="125" t="s">
        <v>391</v>
      </c>
      <c r="P29" s="125" t="s">
        <v>412</v>
      </c>
      <c r="Q29" s="125">
        <v>17.98</v>
      </c>
      <c r="R29" s="125" t="s">
        <v>466</v>
      </c>
      <c r="S29" s="125">
        <v>186</v>
      </c>
      <c r="AB29" s="128" t="s">
        <v>213</v>
      </c>
      <c r="AC29" s="135" t="s">
        <v>214</v>
      </c>
      <c r="AD29" s="135" t="s">
        <v>215</v>
      </c>
      <c r="AE29" s="135" t="s">
        <v>216</v>
      </c>
      <c r="AF29" s="126" t="s">
        <v>209</v>
      </c>
    </row>
    <row r="30" spans="1:80" ht="36.75" customHeight="1" x14ac:dyDescent="0.25">
      <c r="A30" s="70"/>
      <c r="B30" s="71"/>
      <c r="C30" s="72"/>
      <c r="D30" s="72"/>
      <c r="E30" s="72"/>
      <c r="F30" s="71"/>
      <c r="G30" s="78"/>
      <c r="H30" s="73"/>
      <c r="K30" s="125" t="s">
        <v>390</v>
      </c>
      <c r="L30" s="125">
        <v>84031</v>
      </c>
      <c r="M30" s="125">
        <v>84200</v>
      </c>
      <c r="N30" s="125" t="s">
        <v>390</v>
      </c>
      <c r="O30" s="125" t="s">
        <v>390</v>
      </c>
      <c r="P30" s="125" t="s">
        <v>412</v>
      </c>
      <c r="Q30" s="125">
        <v>37.92</v>
      </c>
      <c r="R30" s="125" t="s">
        <v>467</v>
      </c>
      <c r="S30" s="125">
        <v>747</v>
      </c>
      <c r="AB30" s="128" t="s">
        <v>213</v>
      </c>
      <c r="AC30" s="135" t="s">
        <v>217</v>
      </c>
      <c r="AD30" s="135" t="s">
        <v>218</v>
      </c>
      <c r="AE30" s="135" t="s">
        <v>219</v>
      </c>
    </row>
    <row r="31" spans="1:80" ht="36.75" customHeight="1" x14ac:dyDescent="0.25">
      <c r="A31" s="70"/>
      <c r="B31" s="71"/>
      <c r="C31" s="72"/>
      <c r="D31" s="72"/>
      <c r="E31" s="72"/>
      <c r="F31" s="71"/>
      <c r="G31" s="78"/>
      <c r="H31" s="73"/>
      <c r="K31" s="125" t="s">
        <v>468</v>
      </c>
      <c r="L31" s="125">
        <v>84032</v>
      </c>
      <c r="M31" s="125">
        <v>84750</v>
      </c>
      <c r="N31" s="125" t="s">
        <v>399</v>
      </c>
      <c r="O31" s="125" t="s">
        <v>399</v>
      </c>
      <c r="P31" s="125" t="s">
        <v>407</v>
      </c>
      <c r="Q31" s="125">
        <v>18.11</v>
      </c>
      <c r="R31" s="125" t="s">
        <v>469</v>
      </c>
      <c r="S31" s="125">
        <v>27</v>
      </c>
      <c r="AB31" s="135" t="s">
        <v>220</v>
      </c>
      <c r="AC31" s="135" t="s">
        <v>221</v>
      </c>
      <c r="AD31" s="135" t="s">
        <v>222</v>
      </c>
      <c r="AE31" s="135" t="s">
        <v>212</v>
      </c>
      <c r="AF31" s="135" t="s">
        <v>223</v>
      </c>
    </row>
    <row r="32" spans="1:80" ht="36.75" customHeight="1" x14ac:dyDescent="0.25">
      <c r="A32" s="70"/>
      <c r="B32" s="71"/>
      <c r="C32" s="72"/>
      <c r="D32" s="72"/>
      <c r="E32" s="72"/>
      <c r="F32" s="71"/>
      <c r="G32" s="78"/>
      <c r="H32" s="73"/>
      <c r="I32" s="122"/>
      <c r="J32" s="90"/>
      <c r="K32" s="125" t="s">
        <v>470</v>
      </c>
      <c r="L32" s="125">
        <v>84033</v>
      </c>
      <c r="M32" s="125">
        <v>84400</v>
      </c>
      <c r="N32" s="125" t="s">
        <v>399</v>
      </c>
      <c r="O32" s="125" t="s">
        <v>399</v>
      </c>
      <c r="P32" s="125" t="s">
        <v>407</v>
      </c>
      <c r="Q32" s="125">
        <v>9.84</v>
      </c>
      <c r="R32" s="125" t="s">
        <v>471</v>
      </c>
      <c r="S32" s="125">
        <v>13</v>
      </c>
      <c r="AB32" s="135" t="s">
        <v>224</v>
      </c>
      <c r="AC32" s="135" t="s">
        <v>225</v>
      </c>
      <c r="AD32" s="135" t="s">
        <v>226</v>
      </c>
      <c r="AE32" s="135" t="s">
        <v>208</v>
      </c>
      <c r="AF32" s="135" t="s">
        <v>227</v>
      </c>
    </row>
    <row r="33" spans="1:46" ht="36.75" customHeight="1" x14ac:dyDescent="0.25">
      <c r="A33" s="70"/>
      <c r="B33" s="71"/>
      <c r="C33" s="72"/>
      <c r="D33" s="72"/>
      <c r="E33" s="72"/>
      <c r="F33" s="71"/>
      <c r="G33" s="78"/>
      <c r="H33" s="73"/>
      <c r="K33" s="125" t="s">
        <v>472</v>
      </c>
      <c r="L33" s="125">
        <v>84034</v>
      </c>
      <c r="M33" s="125">
        <v>84510</v>
      </c>
      <c r="N33" s="125" t="s">
        <v>369</v>
      </c>
      <c r="O33" s="125" t="s">
        <v>473</v>
      </c>
      <c r="P33" s="125" t="s">
        <v>370</v>
      </c>
      <c r="Q33" s="125">
        <v>18.23</v>
      </c>
      <c r="R33" s="125" t="s">
        <v>474</v>
      </c>
      <c r="S33" s="125">
        <v>268</v>
      </c>
      <c r="AB33" s="135" t="s">
        <v>228</v>
      </c>
      <c r="AC33" s="135" t="s">
        <v>235</v>
      </c>
      <c r="AD33" s="135" t="s">
        <v>236</v>
      </c>
      <c r="AE33" s="135" t="s">
        <v>208</v>
      </c>
      <c r="AF33" s="128" t="s">
        <v>209</v>
      </c>
    </row>
    <row r="34" spans="1:46" ht="36.75" customHeight="1" x14ac:dyDescent="0.25">
      <c r="A34" s="70"/>
      <c r="B34" s="71"/>
      <c r="C34" s="72"/>
      <c r="D34" s="72"/>
      <c r="E34" s="72"/>
      <c r="F34" s="71"/>
      <c r="G34" s="78"/>
      <c r="H34" s="73"/>
      <c r="K34" s="125" t="s">
        <v>473</v>
      </c>
      <c r="L34" s="125">
        <v>84035</v>
      </c>
      <c r="M34" s="125">
        <v>84300</v>
      </c>
      <c r="N34" s="125" t="s">
        <v>399</v>
      </c>
      <c r="O34" s="125" t="s">
        <v>473</v>
      </c>
      <c r="P34" s="125" t="s">
        <v>423</v>
      </c>
      <c r="Q34" s="125">
        <v>45.96</v>
      </c>
      <c r="R34" s="125" t="s">
        <v>475</v>
      </c>
      <c r="S34" s="125">
        <v>580</v>
      </c>
      <c r="AB34" s="135" t="s">
        <v>229</v>
      </c>
      <c r="AC34" s="135" t="s">
        <v>233</v>
      </c>
      <c r="AD34" s="135" t="s">
        <v>234</v>
      </c>
      <c r="AE34" s="135" t="s">
        <v>212</v>
      </c>
      <c r="AF34" s="135" t="s">
        <v>230</v>
      </c>
    </row>
    <row r="35" spans="1:46" ht="36.75" customHeight="1" x14ac:dyDescent="0.25">
      <c r="A35" s="70"/>
      <c r="B35" s="71"/>
      <c r="C35" s="72"/>
      <c r="D35" s="72"/>
      <c r="E35" s="72"/>
      <c r="F35" s="71"/>
      <c r="G35" s="78"/>
      <c r="H35" s="73"/>
      <c r="K35" s="125" t="s">
        <v>476</v>
      </c>
      <c r="L35" s="125">
        <v>84036</v>
      </c>
      <c r="M35" s="125">
        <v>84470</v>
      </c>
      <c r="N35" s="125" t="s">
        <v>369</v>
      </c>
      <c r="O35" s="125" t="s">
        <v>477</v>
      </c>
      <c r="P35" s="125" t="s">
        <v>478</v>
      </c>
      <c r="Q35" s="125">
        <v>13.48</v>
      </c>
      <c r="R35" s="125" t="s">
        <v>479</v>
      </c>
      <c r="S35" s="125">
        <v>246</v>
      </c>
    </row>
    <row r="36" spans="1:46" ht="36.75" customHeight="1" x14ac:dyDescent="0.25">
      <c r="A36" s="70"/>
      <c r="B36" s="71"/>
      <c r="C36" s="72"/>
      <c r="D36" s="72"/>
      <c r="E36" s="72"/>
      <c r="F36" s="71"/>
      <c r="G36" s="78"/>
      <c r="H36" s="73"/>
      <c r="K36" s="125" t="s">
        <v>480</v>
      </c>
      <c r="L36" s="125">
        <v>84037</v>
      </c>
      <c r="M36" s="125">
        <v>84230</v>
      </c>
      <c r="N36" s="125" t="s">
        <v>390</v>
      </c>
      <c r="O36" s="125" t="s">
        <v>431</v>
      </c>
      <c r="P36" s="125" t="s">
        <v>458</v>
      </c>
      <c r="Q36" s="125">
        <v>25.85</v>
      </c>
      <c r="R36" s="125" t="s">
        <v>481</v>
      </c>
      <c r="S36" s="125">
        <v>82</v>
      </c>
      <c r="AG36" s="126" t="s">
        <v>326</v>
      </c>
      <c r="AH36" s="126" t="s">
        <v>327</v>
      </c>
      <c r="AI36" s="126" t="s">
        <v>328</v>
      </c>
      <c r="AJ36" s="126" t="s">
        <v>329</v>
      </c>
      <c r="AK36" s="126" t="s">
        <v>330</v>
      </c>
      <c r="AL36" s="126" t="s">
        <v>331</v>
      </c>
    </row>
    <row r="37" spans="1:46" ht="36.75" customHeight="1" x14ac:dyDescent="0.25">
      <c r="A37" s="70"/>
      <c r="B37" s="71"/>
      <c r="C37" s="72"/>
      <c r="D37" s="72"/>
      <c r="E37" s="72"/>
      <c r="F37" s="71"/>
      <c r="G37" s="78"/>
      <c r="H37" s="73"/>
      <c r="K37" s="125" t="s">
        <v>452</v>
      </c>
      <c r="L37" s="125">
        <v>84038</v>
      </c>
      <c r="M37" s="125">
        <v>84460</v>
      </c>
      <c r="N37" s="125" t="s">
        <v>399</v>
      </c>
      <c r="O37" s="125" t="s">
        <v>452</v>
      </c>
      <c r="P37" s="125" t="s">
        <v>423</v>
      </c>
      <c r="Q37" s="125">
        <v>58.56</v>
      </c>
      <c r="R37" s="125" t="s">
        <v>482</v>
      </c>
      <c r="S37" s="125">
        <v>73</v>
      </c>
      <c r="AB37" s="136" t="s">
        <v>280</v>
      </c>
      <c r="AC37" s="136" t="s">
        <v>281</v>
      </c>
      <c r="AD37" s="136" t="s">
        <v>282</v>
      </c>
      <c r="AE37" s="136" t="s">
        <v>283</v>
      </c>
      <c r="AG37" s="130" t="s">
        <v>332</v>
      </c>
      <c r="AH37" s="130" t="s">
        <v>333</v>
      </c>
      <c r="AI37" s="130" t="s">
        <v>334</v>
      </c>
      <c r="AJ37" s="130" t="s">
        <v>335</v>
      </c>
      <c r="AK37" s="130" t="s">
        <v>336</v>
      </c>
      <c r="AL37" s="130" t="s">
        <v>337</v>
      </c>
    </row>
    <row r="38" spans="1:46" ht="36.75" customHeight="1" x14ac:dyDescent="0.25">
      <c r="A38" s="70"/>
      <c r="B38" s="71"/>
      <c r="C38" s="72"/>
      <c r="D38" s="72"/>
      <c r="E38" s="72"/>
      <c r="F38" s="71"/>
      <c r="G38" s="78"/>
      <c r="H38" s="73"/>
      <c r="I38" s="122"/>
      <c r="J38" s="90"/>
      <c r="K38" s="125" t="s">
        <v>483</v>
      </c>
      <c r="L38" s="125">
        <v>84039</v>
      </c>
      <c r="M38" s="125">
        <v>84350</v>
      </c>
      <c r="N38" s="125" t="s">
        <v>369</v>
      </c>
      <c r="O38" s="125" t="s">
        <v>431</v>
      </c>
      <c r="P38" s="125" t="s">
        <v>458</v>
      </c>
      <c r="Q38" s="125">
        <v>32.78</v>
      </c>
      <c r="R38" s="125" t="s">
        <v>484</v>
      </c>
      <c r="S38" s="125">
        <v>172</v>
      </c>
      <c r="AB38" s="130" t="s">
        <v>284</v>
      </c>
      <c r="AC38" s="131" t="s">
        <v>285</v>
      </c>
      <c r="AD38" s="130" t="s">
        <v>286</v>
      </c>
      <c r="AE38" s="137" t="s">
        <v>290</v>
      </c>
      <c r="AG38" s="131" t="s">
        <v>285</v>
      </c>
      <c r="AH38" s="131" t="s">
        <v>295</v>
      </c>
      <c r="AI38" s="131" t="s">
        <v>300</v>
      </c>
      <c r="AJ38" s="131" t="s">
        <v>305</v>
      </c>
      <c r="AK38" s="131" t="s">
        <v>312</v>
      </c>
      <c r="AL38" s="131" t="s">
        <v>315</v>
      </c>
    </row>
    <row r="39" spans="1:46" ht="36.75" customHeight="1" x14ac:dyDescent="0.25">
      <c r="A39" s="70"/>
      <c r="B39" s="71"/>
      <c r="C39" s="72"/>
      <c r="D39" s="72"/>
      <c r="E39" s="72"/>
      <c r="F39" s="71"/>
      <c r="G39" s="78"/>
      <c r="H39" s="73"/>
      <c r="K39" s="125" t="s">
        <v>485</v>
      </c>
      <c r="L39" s="125">
        <v>84040</v>
      </c>
      <c r="M39" s="125">
        <v>84110</v>
      </c>
      <c r="N39" s="125" t="s">
        <v>390</v>
      </c>
      <c r="O39" s="125" t="s">
        <v>428</v>
      </c>
      <c r="P39" s="125" t="s">
        <v>443</v>
      </c>
      <c r="Q39" s="125">
        <v>11.48</v>
      </c>
      <c r="R39" s="125" t="s">
        <v>486</v>
      </c>
      <c r="S39" s="125">
        <v>36</v>
      </c>
      <c r="AB39" s="130"/>
      <c r="AC39" s="131"/>
      <c r="AD39" s="130" t="s">
        <v>287</v>
      </c>
      <c r="AE39" s="137"/>
      <c r="AG39" s="131" t="s">
        <v>291</v>
      </c>
      <c r="AL39" s="131" t="s">
        <v>320</v>
      </c>
    </row>
    <row r="40" spans="1:46" ht="36.75" customHeight="1" x14ac:dyDescent="0.25">
      <c r="A40" s="70"/>
      <c r="B40" s="71"/>
      <c r="C40" s="72"/>
      <c r="D40" s="72"/>
      <c r="E40" s="72"/>
      <c r="F40" s="71"/>
      <c r="G40" s="78"/>
      <c r="H40" s="73"/>
      <c r="K40" s="125" t="s">
        <v>487</v>
      </c>
      <c r="L40" s="125">
        <v>84041</v>
      </c>
      <c r="M40" s="125">
        <v>84410</v>
      </c>
      <c r="N40" s="125" t="s">
        <v>390</v>
      </c>
      <c r="O40" s="125" t="s">
        <v>415</v>
      </c>
      <c r="P40" s="125" t="s">
        <v>412</v>
      </c>
      <c r="Q40" s="125">
        <v>7.63</v>
      </c>
      <c r="R40" s="125" t="s">
        <v>488</v>
      </c>
      <c r="S40" s="125">
        <v>62</v>
      </c>
      <c r="AB40" s="130"/>
      <c r="AC40" s="131"/>
      <c r="AD40" s="130" t="s">
        <v>288</v>
      </c>
      <c r="AE40" s="137"/>
    </row>
    <row r="41" spans="1:46" ht="36.75" customHeight="1" x14ac:dyDescent="0.25">
      <c r="A41" s="70"/>
      <c r="B41" s="71"/>
      <c r="C41" s="72"/>
      <c r="D41" s="72"/>
      <c r="E41" s="72"/>
      <c r="F41" s="71"/>
      <c r="G41" s="78"/>
      <c r="H41" s="73"/>
      <c r="I41" s="123"/>
      <c r="K41" s="125" t="s">
        <v>489</v>
      </c>
      <c r="L41" s="125">
        <v>84042</v>
      </c>
      <c r="M41" s="125">
        <v>84160</v>
      </c>
      <c r="N41" s="125" t="s">
        <v>399</v>
      </c>
      <c r="O41" s="125" t="s">
        <v>452</v>
      </c>
      <c r="P41" s="125" t="s">
        <v>401</v>
      </c>
      <c r="Q41" s="125">
        <v>32.68</v>
      </c>
      <c r="R41" s="125" t="s">
        <v>490</v>
      </c>
      <c r="S41" s="125">
        <v>54</v>
      </c>
      <c r="AB41" s="130"/>
      <c r="AC41" s="131"/>
      <c r="AD41" s="130" t="s">
        <v>289</v>
      </c>
      <c r="AE41" s="137"/>
    </row>
    <row r="42" spans="1:46" ht="36.75" customHeight="1" x14ac:dyDescent="0.25">
      <c r="A42" s="70"/>
      <c r="B42" s="71"/>
      <c r="C42" s="72"/>
      <c r="D42" s="72"/>
      <c r="E42" s="72"/>
      <c r="F42" s="71"/>
      <c r="G42" s="78"/>
      <c r="H42" s="73"/>
      <c r="I42" s="123"/>
      <c r="K42" s="125" t="s">
        <v>491</v>
      </c>
      <c r="L42" s="125">
        <v>84043</v>
      </c>
      <c r="M42" s="125">
        <v>84320</v>
      </c>
      <c r="N42" s="125" t="s">
        <v>369</v>
      </c>
      <c r="O42" s="125" t="s">
        <v>391</v>
      </c>
      <c r="P42" s="125" t="s">
        <v>370</v>
      </c>
      <c r="Q42" s="125">
        <v>16.57</v>
      </c>
      <c r="R42" s="125" t="s">
        <v>492</v>
      </c>
      <c r="S42" s="125">
        <v>511</v>
      </c>
      <c r="AB42" s="130"/>
      <c r="AC42" s="131" t="s">
        <v>291</v>
      </c>
      <c r="AD42" s="130" t="s">
        <v>292</v>
      </c>
      <c r="AE42" s="137" t="s">
        <v>293</v>
      </c>
    </row>
    <row r="43" spans="1:46" ht="36.75" customHeight="1" x14ac:dyDescent="0.25">
      <c r="A43" s="70"/>
      <c r="B43" s="71"/>
      <c r="C43" s="72"/>
      <c r="D43" s="72"/>
      <c r="E43" s="72"/>
      <c r="F43" s="71"/>
      <c r="G43" s="78"/>
      <c r="H43" s="73"/>
      <c r="I43" s="123"/>
      <c r="K43" s="125" t="s">
        <v>493</v>
      </c>
      <c r="L43" s="125">
        <v>84044</v>
      </c>
      <c r="M43" s="125">
        <v>84340</v>
      </c>
      <c r="N43" s="125" t="s">
        <v>390</v>
      </c>
      <c r="O43" s="125" t="s">
        <v>428</v>
      </c>
      <c r="P43" s="125" t="s">
        <v>443</v>
      </c>
      <c r="Q43" s="125">
        <v>14.91</v>
      </c>
      <c r="R43" s="125" t="s">
        <v>494</v>
      </c>
      <c r="S43" s="125">
        <v>75</v>
      </c>
      <c r="AB43" s="130" t="s">
        <v>294</v>
      </c>
      <c r="AC43" s="131" t="s">
        <v>295</v>
      </c>
      <c r="AD43" s="130" t="s">
        <v>296</v>
      </c>
      <c r="AE43" s="137" t="s">
        <v>297</v>
      </c>
    </row>
    <row r="44" spans="1:46" ht="15.6" thickBot="1" x14ac:dyDescent="0.3">
      <c r="A44" s="74"/>
      <c r="B44" s="75"/>
      <c r="C44" s="75"/>
      <c r="D44" s="76"/>
      <c r="E44" s="76"/>
      <c r="F44" s="75"/>
      <c r="G44" s="76">
        <f t="shared" ref="G44" si="0">SUM(G29:G43)</f>
        <v>0</v>
      </c>
      <c r="H44" s="77"/>
      <c r="I44" s="123"/>
      <c r="K44" s="125" t="s">
        <v>495</v>
      </c>
      <c r="L44" s="125">
        <v>84045</v>
      </c>
      <c r="M44" s="125">
        <v>84110</v>
      </c>
      <c r="N44" s="125" t="s">
        <v>390</v>
      </c>
      <c r="O44" s="125" t="s">
        <v>428</v>
      </c>
      <c r="P44" s="125" t="s">
        <v>443</v>
      </c>
      <c r="Q44" s="125">
        <v>8.65</v>
      </c>
      <c r="R44" s="125" t="s">
        <v>496</v>
      </c>
      <c r="S44" s="125">
        <v>50</v>
      </c>
      <c r="AB44" s="130"/>
      <c r="AC44" s="131"/>
      <c r="AD44" s="130"/>
      <c r="AE44" s="137" t="s">
        <v>298</v>
      </c>
    </row>
    <row r="45" spans="1:46" ht="12.6" customHeight="1" thickTop="1" thickBot="1" x14ac:dyDescent="0.3">
      <c r="A45" s="66"/>
      <c r="B45" s="54"/>
      <c r="C45" s="54"/>
      <c r="D45" s="54"/>
      <c r="E45" s="54"/>
      <c r="F45" s="54"/>
      <c r="K45" s="125" t="s">
        <v>497</v>
      </c>
      <c r="L45" s="128">
        <v>84046</v>
      </c>
      <c r="M45" s="128">
        <v>84410</v>
      </c>
      <c r="N45" s="128" t="s">
        <v>390</v>
      </c>
      <c r="O45" s="125" t="s">
        <v>415</v>
      </c>
      <c r="P45" s="128" t="s">
        <v>412</v>
      </c>
      <c r="Q45" s="128">
        <v>20.6</v>
      </c>
      <c r="R45" s="128" t="s">
        <v>498</v>
      </c>
      <c r="S45" s="129">
        <v>23</v>
      </c>
      <c r="AB45" s="126" t="s">
        <v>299</v>
      </c>
      <c r="AC45" s="126" t="s">
        <v>300</v>
      </c>
      <c r="AD45" s="126" t="s">
        <v>301</v>
      </c>
      <c r="AE45" s="126" t="s">
        <v>302</v>
      </c>
      <c r="AO45" s="131"/>
      <c r="AT45" s="131"/>
    </row>
    <row r="46" spans="1:46" ht="36.75" customHeight="1" thickTop="1" x14ac:dyDescent="0.25">
      <c r="A46" s="101" t="s">
        <v>50</v>
      </c>
      <c r="B46" s="25" t="s">
        <v>30</v>
      </c>
      <c r="C46" s="25" t="s">
        <v>31</v>
      </c>
      <c r="D46" s="25" t="s">
        <v>32</v>
      </c>
      <c r="E46" s="25" t="s">
        <v>33</v>
      </c>
      <c r="F46" s="25" t="s">
        <v>53</v>
      </c>
      <c r="G46" s="25" t="s">
        <v>185</v>
      </c>
      <c r="H46" s="102" t="s">
        <v>186</v>
      </c>
      <c r="I46" s="124"/>
      <c r="K46" s="125" t="s">
        <v>499</v>
      </c>
      <c r="L46" s="125">
        <v>84139</v>
      </c>
      <c r="M46" s="125">
        <v>84800</v>
      </c>
      <c r="N46" s="125" t="s">
        <v>369</v>
      </c>
      <c r="O46" s="125" t="s">
        <v>477</v>
      </c>
      <c r="P46" s="125" t="s">
        <v>478</v>
      </c>
      <c r="Q46" s="125">
        <v>7.14</v>
      </c>
      <c r="R46" s="125" t="s">
        <v>500</v>
      </c>
      <c r="S46" s="125">
        <v>85</v>
      </c>
      <c r="AB46" s="130"/>
      <c r="AC46" s="131"/>
      <c r="AD46" s="130"/>
      <c r="AE46" s="137" t="s">
        <v>303</v>
      </c>
    </row>
    <row r="47" spans="1:46" ht="36.75" customHeight="1" x14ac:dyDescent="0.25">
      <c r="A47" s="52" t="s">
        <v>34</v>
      </c>
      <c r="B47" s="146"/>
      <c r="C47" s="146"/>
      <c r="D47" s="146"/>
      <c r="E47" s="146"/>
      <c r="F47" s="146"/>
      <c r="G47" s="146"/>
      <c r="H47" s="147"/>
      <c r="I47" s="124"/>
      <c r="K47" s="125" t="s">
        <v>501</v>
      </c>
      <c r="L47" s="125">
        <v>84047</v>
      </c>
      <c r="M47" s="125">
        <v>84400</v>
      </c>
      <c r="N47" s="125" t="s">
        <v>399</v>
      </c>
      <c r="O47" s="125" t="s">
        <v>399</v>
      </c>
      <c r="P47" s="125" t="s">
        <v>407</v>
      </c>
      <c r="Q47" s="125">
        <v>14.9</v>
      </c>
      <c r="R47" s="125" t="s">
        <v>502</v>
      </c>
      <c r="S47" s="125">
        <v>204</v>
      </c>
      <c r="AB47" s="130" t="s">
        <v>304</v>
      </c>
      <c r="AC47" s="131" t="s">
        <v>305</v>
      </c>
      <c r="AD47" s="130" t="s">
        <v>306</v>
      </c>
      <c r="AE47" s="137" t="s">
        <v>290</v>
      </c>
    </row>
    <row r="48" spans="1:46" ht="36.75" customHeight="1" x14ac:dyDescent="0.25">
      <c r="A48" s="52" t="s">
        <v>35</v>
      </c>
      <c r="B48" s="146"/>
      <c r="C48" s="146"/>
      <c r="D48" s="146"/>
      <c r="E48" s="146"/>
      <c r="F48" s="146"/>
      <c r="G48" s="146"/>
      <c r="H48" s="147"/>
      <c r="I48" s="124"/>
      <c r="K48" s="125" t="s">
        <v>503</v>
      </c>
      <c r="L48" s="125">
        <v>84048</v>
      </c>
      <c r="M48" s="125">
        <v>84400</v>
      </c>
      <c r="N48" s="125" t="s">
        <v>399</v>
      </c>
      <c r="O48" s="125" t="s">
        <v>399</v>
      </c>
      <c r="P48" s="125" t="s">
        <v>407</v>
      </c>
      <c r="Q48" s="125">
        <v>8.15</v>
      </c>
      <c r="R48" s="125" t="s">
        <v>448</v>
      </c>
      <c r="S48" s="125">
        <v>8.3000000000000007</v>
      </c>
      <c r="AB48" s="130"/>
      <c r="AC48" s="131"/>
      <c r="AD48" s="130" t="s">
        <v>307</v>
      </c>
      <c r="AE48" s="137"/>
    </row>
    <row r="49" spans="1:80" ht="36.75" customHeight="1" x14ac:dyDescent="0.25">
      <c r="A49" s="52" t="s">
        <v>36</v>
      </c>
      <c r="B49" s="146"/>
      <c r="C49" s="146"/>
      <c r="D49" s="146"/>
      <c r="E49" s="146"/>
      <c r="F49" s="146"/>
      <c r="G49" s="146"/>
      <c r="H49" s="103"/>
      <c r="I49" s="124"/>
      <c r="K49" s="125" t="s">
        <v>504</v>
      </c>
      <c r="L49" s="125">
        <v>84049</v>
      </c>
      <c r="M49" s="125">
        <v>84190</v>
      </c>
      <c r="N49" s="125" t="s">
        <v>390</v>
      </c>
      <c r="O49" s="125" t="s">
        <v>428</v>
      </c>
      <c r="P49" s="125" t="s">
        <v>412</v>
      </c>
      <c r="Q49" s="125">
        <v>27.14</v>
      </c>
      <c r="R49" s="125" t="s">
        <v>505</v>
      </c>
      <c r="S49" s="125">
        <v>18</v>
      </c>
      <c r="AB49" s="130"/>
      <c r="AC49" s="131"/>
      <c r="AD49" s="130" t="s">
        <v>308</v>
      </c>
      <c r="AE49" s="137"/>
    </row>
    <row r="50" spans="1:80" ht="36.75" customHeight="1" thickBot="1" x14ac:dyDescent="0.3">
      <c r="A50" s="53" t="s">
        <v>37</v>
      </c>
      <c r="B50" s="145"/>
      <c r="C50" s="145"/>
      <c r="D50" s="145"/>
      <c r="E50" s="145"/>
      <c r="F50" s="145"/>
      <c r="G50" s="145"/>
      <c r="H50" s="104"/>
      <c r="I50" s="124"/>
      <c r="K50" s="125" t="s">
        <v>506</v>
      </c>
      <c r="L50" s="125">
        <v>84050</v>
      </c>
      <c r="M50" s="125">
        <v>84220</v>
      </c>
      <c r="N50" s="125" t="s">
        <v>399</v>
      </c>
      <c r="O50" s="125" t="s">
        <v>399</v>
      </c>
      <c r="P50" s="125" t="s">
        <v>423</v>
      </c>
      <c r="Q50" s="125">
        <v>48.04</v>
      </c>
      <c r="R50" s="125" t="s">
        <v>507</v>
      </c>
      <c r="S50" s="125">
        <v>37</v>
      </c>
      <c r="AB50" s="130"/>
      <c r="AC50" s="131"/>
      <c r="AD50" s="130" t="s">
        <v>309</v>
      </c>
      <c r="AE50" s="137"/>
    </row>
    <row r="51" spans="1:80" ht="12.6" customHeight="1" thickTop="1" x14ac:dyDescent="0.25">
      <c r="A51" s="66"/>
      <c r="B51" s="54"/>
      <c r="C51" s="54"/>
      <c r="D51" s="54"/>
      <c r="E51" s="54"/>
      <c r="F51" s="54"/>
      <c r="I51" s="124"/>
      <c r="K51" s="125" t="s">
        <v>508</v>
      </c>
      <c r="L51" s="125">
        <v>84051</v>
      </c>
      <c r="M51" s="125">
        <v>84220</v>
      </c>
      <c r="N51" s="125" t="s">
        <v>399</v>
      </c>
      <c r="O51" s="125" t="s">
        <v>399</v>
      </c>
      <c r="P51" s="125" t="s">
        <v>407</v>
      </c>
      <c r="Q51" s="125">
        <v>23.77</v>
      </c>
      <c r="R51" s="125" t="s">
        <v>509</v>
      </c>
      <c r="S51" s="125">
        <v>46</v>
      </c>
      <c r="AB51" s="130"/>
      <c r="AC51" s="131"/>
      <c r="AD51" s="130" t="s">
        <v>310</v>
      </c>
      <c r="AE51" s="137"/>
    </row>
    <row r="52" spans="1:80" s="58" customFormat="1" ht="15.6" x14ac:dyDescent="0.25">
      <c r="A52" s="234" t="s">
        <v>51</v>
      </c>
      <c r="B52" s="235"/>
      <c r="C52" s="235"/>
      <c r="D52" s="235"/>
      <c r="E52" s="235"/>
      <c r="F52" s="235"/>
      <c r="G52" s="235"/>
      <c r="H52" s="235"/>
      <c r="I52" s="120"/>
      <c r="J52" s="85"/>
      <c r="K52" s="125" t="s">
        <v>510</v>
      </c>
      <c r="L52" s="125">
        <v>84052</v>
      </c>
      <c r="M52" s="125">
        <v>84240</v>
      </c>
      <c r="N52" s="125" t="s">
        <v>399</v>
      </c>
      <c r="O52" s="125" t="s">
        <v>400</v>
      </c>
      <c r="P52" s="125" t="s">
        <v>401</v>
      </c>
      <c r="Q52" s="125">
        <v>31.2</v>
      </c>
      <c r="R52" s="125" t="s">
        <v>511</v>
      </c>
      <c r="S52" s="125">
        <v>40</v>
      </c>
      <c r="T52" s="125"/>
      <c r="U52" s="125"/>
      <c r="V52" s="125"/>
      <c r="W52" s="125"/>
      <c r="X52" s="125"/>
      <c r="Y52" s="125"/>
      <c r="Z52" s="125"/>
      <c r="AA52" s="125"/>
      <c r="AB52" s="130" t="s">
        <v>311</v>
      </c>
      <c r="AC52" s="131" t="s">
        <v>312</v>
      </c>
      <c r="AD52" s="130" t="s">
        <v>313</v>
      </c>
      <c r="AE52" s="137" t="s">
        <v>290</v>
      </c>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86"/>
      <c r="BF52" s="86"/>
      <c r="BG52" s="85"/>
      <c r="BH52" s="85"/>
      <c r="BI52" s="85"/>
      <c r="BJ52" s="85"/>
      <c r="BK52" s="85"/>
      <c r="BL52" s="85"/>
      <c r="BM52" s="85"/>
      <c r="BN52" s="85"/>
      <c r="BO52" s="85"/>
      <c r="BP52" s="85"/>
      <c r="BQ52" s="85"/>
      <c r="BR52" s="85"/>
      <c r="BS52" s="85"/>
      <c r="BT52" s="85"/>
      <c r="BU52" s="85"/>
      <c r="BV52" s="85"/>
      <c r="BW52" s="85"/>
      <c r="BX52" s="85"/>
      <c r="BY52" s="85"/>
      <c r="BZ52" s="85"/>
      <c r="CA52" s="87"/>
      <c r="CB52" s="87"/>
    </row>
    <row r="53" spans="1:80" ht="12.6" customHeight="1" thickBot="1" x14ac:dyDescent="0.3">
      <c r="A53" s="66"/>
      <c r="B53" s="54"/>
      <c r="C53" s="54"/>
      <c r="D53" s="54"/>
      <c r="E53" s="54"/>
      <c r="F53" s="54"/>
      <c r="K53" s="125" t="s">
        <v>512</v>
      </c>
      <c r="L53" s="125">
        <v>84053</v>
      </c>
      <c r="M53" s="125">
        <v>84600</v>
      </c>
      <c r="N53" s="125" t="s">
        <v>390</v>
      </c>
      <c r="O53" s="125" t="s">
        <v>513</v>
      </c>
      <c r="P53" s="125" t="s">
        <v>514</v>
      </c>
      <c r="Q53" s="125">
        <v>14.92</v>
      </c>
      <c r="R53" s="125" t="s">
        <v>515</v>
      </c>
      <c r="S53" s="125">
        <v>117</v>
      </c>
      <c r="AB53" s="130" t="s">
        <v>314</v>
      </c>
      <c r="AC53" s="131" t="s">
        <v>315</v>
      </c>
      <c r="AD53" s="130" t="s">
        <v>316</v>
      </c>
      <c r="AE53" s="137" t="s">
        <v>290</v>
      </c>
    </row>
    <row r="54" spans="1:80" ht="36.75" customHeight="1" thickTop="1" x14ac:dyDescent="0.25">
      <c r="A54" s="105" t="s">
        <v>38</v>
      </c>
      <c r="B54" s="106" t="s">
        <v>710</v>
      </c>
      <c r="C54" s="106" t="s">
        <v>258</v>
      </c>
      <c r="D54" s="106" t="s">
        <v>711</v>
      </c>
      <c r="E54" s="106" t="s">
        <v>712</v>
      </c>
      <c r="F54" s="106" t="s">
        <v>44</v>
      </c>
      <c r="G54" s="106" t="s">
        <v>39</v>
      </c>
      <c r="H54" s="107" t="s">
        <v>40</v>
      </c>
      <c r="K54" s="125" t="s">
        <v>516</v>
      </c>
      <c r="L54" s="125">
        <v>84055</v>
      </c>
      <c r="M54" s="125">
        <v>84450</v>
      </c>
      <c r="N54" s="125" t="s">
        <v>369</v>
      </c>
      <c r="O54" s="125" t="s">
        <v>517</v>
      </c>
      <c r="P54" s="125" t="s">
        <v>370</v>
      </c>
      <c r="Q54" s="125">
        <v>2.57</v>
      </c>
      <c r="R54" s="125" t="s">
        <v>518</v>
      </c>
      <c r="S54" s="125">
        <v>586</v>
      </c>
      <c r="AB54" s="130"/>
      <c r="AC54" s="131"/>
      <c r="AD54" s="130" t="s">
        <v>317</v>
      </c>
      <c r="AE54" s="137"/>
    </row>
    <row r="55" spans="1:80" ht="36.75" customHeight="1" x14ac:dyDescent="0.25">
      <c r="A55" s="52" t="s">
        <v>41</v>
      </c>
      <c r="B55" s="59"/>
      <c r="C55" s="59"/>
      <c r="D55" s="59"/>
      <c r="E55" s="59"/>
      <c r="F55" s="60" t="str">
        <f>IF(SUM(B55:E55)=0,"",SUM(B55:E55))</f>
        <v/>
      </c>
      <c r="G55" s="61"/>
      <c r="H55" s="108" t="str">
        <f>IFERROR(F55/$F$60,"")</f>
        <v/>
      </c>
      <c r="K55" s="125" t="s">
        <v>519</v>
      </c>
      <c r="L55" s="125">
        <v>84056</v>
      </c>
      <c r="M55" s="125">
        <v>84150</v>
      </c>
      <c r="N55" s="125" t="s">
        <v>390</v>
      </c>
      <c r="O55" s="125" t="s">
        <v>431</v>
      </c>
      <c r="P55" s="125" t="s">
        <v>458</v>
      </c>
      <c r="Q55" s="125">
        <v>23.87</v>
      </c>
      <c r="R55" s="125" t="s">
        <v>520</v>
      </c>
      <c r="S55" s="125">
        <v>226</v>
      </c>
      <c r="AB55" s="130"/>
      <c r="AC55" s="131"/>
      <c r="AD55" s="130" t="s">
        <v>318</v>
      </c>
      <c r="AE55" s="137"/>
    </row>
    <row r="56" spans="1:80" ht="36.75" customHeight="1" x14ac:dyDescent="0.25">
      <c r="A56" s="109" t="s">
        <v>52</v>
      </c>
      <c r="B56" s="62"/>
      <c r="C56" s="62"/>
      <c r="D56" s="62"/>
      <c r="E56" s="62"/>
      <c r="F56" s="63" t="str">
        <f t="shared" ref="F56:F59" si="1">IF(SUM(B56:E56)=0,"",SUM(B56:E56))</f>
        <v/>
      </c>
      <c r="G56" s="64"/>
      <c r="H56" s="110" t="str">
        <f t="shared" ref="H56:H59" si="2">IFERROR(F56/$F$60,"")</f>
        <v/>
      </c>
      <c r="K56" s="125" t="s">
        <v>521</v>
      </c>
      <c r="L56" s="125">
        <v>84057</v>
      </c>
      <c r="M56" s="125">
        <v>84220</v>
      </c>
      <c r="N56" s="125" t="s">
        <v>399</v>
      </c>
      <c r="O56" s="125" t="s">
        <v>399</v>
      </c>
      <c r="P56" s="125" t="s">
        <v>407</v>
      </c>
      <c r="Q56" s="125">
        <v>8.2899999999999991</v>
      </c>
      <c r="R56" s="125" t="s">
        <v>522</v>
      </c>
      <c r="S56" s="125">
        <v>41</v>
      </c>
      <c r="AB56" s="130"/>
      <c r="AC56" s="131"/>
      <c r="AD56" s="130" t="s">
        <v>319</v>
      </c>
      <c r="AE56" s="137"/>
    </row>
    <row r="57" spans="1:80" ht="36.75" customHeight="1" x14ac:dyDescent="0.25">
      <c r="A57" s="52" t="s">
        <v>42</v>
      </c>
      <c r="B57" s="59"/>
      <c r="C57" s="59"/>
      <c r="D57" s="59"/>
      <c r="E57" s="59"/>
      <c r="F57" s="60" t="str">
        <f t="shared" si="1"/>
        <v/>
      </c>
      <c r="G57" s="61" t="s">
        <v>195</v>
      </c>
      <c r="H57" s="108" t="str">
        <f t="shared" si="2"/>
        <v/>
      </c>
      <c r="K57" s="125" t="s">
        <v>477</v>
      </c>
      <c r="L57" s="125">
        <v>84054</v>
      </c>
      <c r="M57" s="125">
        <v>84800</v>
      </c>
      <c r="N57" s="125" t="s">
        <v>369</v>
      </c>
      <c r="O57" s="125" t="s">
        <v>477</v>
      </c>
      <c r="P57" s="125" t="s">
        <v>478</v>
      </c>
      <c r="Q57" s="125">
        <v>44.57</v>
      </c>
      <c r="R57" s="125" t="s">
        <v>523</v>
      </c>
      <c r="S57" s="125">
        <v>436</v>
      </c>
      <c r="AB57" s="130"/>
      <c r="AC57" s="131" t="s">
        <v>320</v>
      </c>
      <c r="AD57" s="130" t="s">
        <v>321</v>
      </c>
      <c r="AE57" s="137" t="s">
        <v>324</v>
      </c>
    </row>
    <row r="58" spans="1:80" ht="36.75" customHeight="1" x14ac:dyDescent="0.25">
      <c r="A58" s="52" t="s">
        <v>43</v>
      </c>
      <c r="B58" s="59"/>
      <c r="C58" s="59"/>
      <c r="D58" s="59"/>
      <c r="E58" s="59"/>
      <c r="F58" s="60" t="str">
        <f t="shared" si="1"/>
        <v/>
      </c>
      <c r="G58" s="65"/>
      <c r="H58" s="108" t="str">
        <f t="shared" si="2"/>
        <v/>
      </c>
      <c r="K58" s="125" t="s">
        <v>524</v>
      </c>
      <c r="L58" s="125">
        <v>84009</v>
      </c>
      <c r="M58" s="125">
        <v>84240</v>
      </c>
      <c r="N58" s="125" t="s">
        <v>399</v>
      </c>
      <c r="O58" s="125" t="s">
        <v>400</v>
      </c>
      <c r="P58" s="125" t="s">
        <v>401</v>
      </c>
      <c r="Q58" s="125">
        <v>27.74</v>
      </c>
      <c r="R58" s="125" t="s">
        <v>525</v>
      </c>
      <c r="S58" s="125">
        <v>56</v>
      </c>
      <c r="AB58" s="130"/>
      <c r="AC58" s="131"/>
      <c r="AD58" s="130" t="s">
        <v>322</v>
      </c>
      <c r="AE58" s="137" t="s">
        <v>325</v>
      </c>
    </row>
    <row r="59" spans="1:80" ht="36.75" customHeight="1" x14ac:dyDescent="0.25">
      <c r="A59" s="52" t="s">
        <v>193</v>
      </c>
      <c r="B59" s="59"/>
      <c r="C59" s="59"/>
      <c r="D59" s="59"/>
      <c r="E59" s="59"/>
      <c r="F59" s="60" t="str">
        <f t="shared" si="1"/>
        <v/>
      </c>
      <c r="G59" s="61" t="s">
        <v>194</v>
      </c>
      <c r="H59" s="108" t="str">
        <f t="shared" si="2"/>
        <v/>
      </c>
      <c r="K59" s="125" t="s">
        <v>526</v>
      </c>
      <c r="L59" s="125">
        <v>84010</v>
      </c>
      <c r="M59" s="125">
        <v>84120</v>
      </c>
      <c r="N59" s="125" t="s">
        <v>399</v>
      </c>
      <c r="O59" s="125" t="s">
        <v>400</v>
      </c>
      <c r="P59" s="125" t="s">
        <v>401</v>
      </c>
      <c r="Q59" s="125">
        <v>5.9</v>
      </c>
      <c r="R59" s="125" t="s">
        <v>527</v>
      </c>
      <c r="S59" s="125">
        <v>138</v>
      </c>
      <c r="AB59" s="130"/>
      <c r="AC59" s="131"/>
      <c r="AD59" s="130" t="s">
        <v>323</v>
      </c>
      <c r="AE59" s="128"/>
    </row>
    <row r="60" spans="1:80" ht="36.75" customHeight="1" thickBot="1" x14ac:dyDescent="0.3">
      <c r="A60" s="111" t="s">
        <v>44</v>
      </c>
      <c r="B60" s="112" t="str">
        <f>IF(SUM(B55:B59)=0,"",SUM(B55:B59))</f>
        <v/>
      </c>
      <c r="C60" s="112" t="str">
        <f t="shared" ref="C60:F60" si="3">IF(SUM(C55:C59)=0,"",SUM(C55:C59))</f>
        <v/>
      </c>
      <c r="D60" s="112" t="str">
        <f t="shared" si="3"/>
        <v/>
      </c>
      <c r="E60" s="112" t="str">
        <f t="shared" si="3"/>
        <v/>
      </c>
      <c r="F60" s="112" t="str">
        <f t="shared" si="3"/>
        <v/>
      </c>
      <c r="G60" s="112"/>
      <c r="H60" s="113"/>
      <c r="K60" s="125" t="s">
        <v>528</v>
      </c>
      <c r="L60" s="125">
        <v>84084</v>
      </c>
      <c r="M60" s="125">
        <v>84240</v>
      </c>
      <c r="N60" s="125" t="s">
        <v>399</v>
      </c>
      <c r="O60" s="125" t="s">
        <v>400</v>
      </c>
      <c r="P60" s="125" t="s">
        <v>401</v>
      </c>
      <c r="Q60" s="125">
        <v>14.63</v>
      </c>
      <c r="R60" s="125" t="s">
        <v>529</v>
      </c>
      <c r="S60" s="125">
        <v>91</v>
      </c>
    </row>
    <row r="61" spans="1:80" ht="12.6" customHeight="1" thickTop="1" thickBot="1" x14ac:dyDescent="0.3">
      <c r="A61" s="66"/>
      <c r="B61" s="54"/>
      <c r="C61" s="54"/>
      <c r="D61" s="54"/>
      <c r="E61" s="54"/>
      <c r="F61" s="54"/>
      <c r="K61" s="125" t="s">
        <v>530</v>
      </c>
      <c r="L61" s="125">
        <v>84100</v>
      </c>
      <c r="M61" s="125">
        <v>84190</v>
      </c>
      <c r="N61" s="125" t="s">
        <v>390</v>
      </c>
      <c r="O61" s="125" t="s">
        <v>428</v>
      </c>
      <c r="P61" s="125" t="s">
        <v>412</v>
      </c>
      <c r="Q61" s="125">
        <v>4.87</v>
      </c>
      <c r="R61" s="125" t="s">
        <v>531</v>
      </c>
      <c r="S61" s="125">
        <v>10</v>
      </c>
    </row>
    <row r="62" spans="1:80" ht="36.75" customHeight="1" thickTop="1" x14ac:dyDescent="0.25">
      <c r="A62" s="114" t="s">
        <v>45</v>
      </c>
      <c r="B62" s="115" t="s">
        <v>710</v>
      </c>
      <c r="C62" s="115" t="s">
        <v>258</v>
      </c>
      <c r="D62" s="115" t="s">
        <v>711</v>
      </c>
      <c r="E62" s="115" t="s">
        <v>712</v>
      </c>
      <c r="F62" s="115" t="s">
        <v>44</v>
      </c>
      <c r="G62" s="115" t="s">
        <v>39</v>
      </c>
      <c r="H62" s="116" t="s">
        <v>40</v>
      </c>
      <c r="K62" s="125" t="s">
        <v>532</v>
      </c>
      <c r="L62" s="125">
        <v>84101</v>
      </c>
      <c r="M62" s="125">
        <v>84210</v>
      </c>
      <c r="N62" s="125" t="s">
        <v>390</v>
      </c>
      <c r="O62" s="125" t="s">
        <v>415</v>
      </c>
      <c r="P62" s="125" t="s">
        <v>412</v>
      </c>
      <c r="Q62" s="125">
        <v>11.03</v>
      </c>
      <c r="R62" s="125" t="s">
        <v>533</v>
      </c>
      <c r="S62" s="125">
        <v>38</v>
      </c>
    </row>
    <row r="63" spans="1:80" ht="36.75" customHeight="1" x14ac:dyDescent="0.25">
      <c r="A63" s="52" t="s">
        <v>55</v>
      </c>
      <c r="B63" s="59"/>
      <c r="C63" s="59"/>
      <c r="D63" s="59"/>
      <c r="E63" s="59"/>
      <c r="F63" s="60" t="str">
        <f t="shared" ref="F63:F69" si="4">IF(SUM(B63:E63)=0,"",SUM(B63:E63))</f>
        <v/>
      </c>
      <c r="G63" s="61"/>
      <c r="H63" s="108" t="str">
        <f>IFERROR(F63/$F$70,"")</f>
        <v/>
      </c>
      <c r="K63" s="125" t="s">
        <v>534</v>
      </c>
      <c r="L63" s="125">
        <v>84133</v>
      </c>
      <c r="M63" s="125">
        <v>84240</v>
      </c>
      <c r="N63" s="125" t="s">
        <v>399</v>
      </c>
      <c r="O63" s="125" t="s">
        <v>400</v>
      </c>
      <c r="P63" s="125" t="s">
        <v>401</v>
      </c>
      <c r="Q63" s="125">
        <v>41.3</v>
      </c>
      <c r="R63" s="125" t="s">
        <v>535</v>
      </c>
      <c r="S63" s="125">
        <v>104</v>
      </c>
    </row>
    <row r="64" spans="1:80" ht="36.75" customHeight="1" x14ac:dyDescent="0.25">
      <c r="A64" s="52" t="s">
        <v>54</v>
      </c>
      <c r="B64" s="59"/>
      <c r="C64" s="59"/>
      <c r="D64" s="59"/>
      <c r="E64" s="59"/>
      <c r="F64" s="60" t="str">
        <f t="shared" si="4"/>
        <v/>
      </c>
      <c r="G64" s="61"/>
      <c r="H64" s="108" t="str">
        <f t="shared" ref="H64:H69" si="5">IFERROR(F64/$F$70,"")</f>
        <v/>
      </c>
      <c r="K64" s="125" t="s">
        <v>536</v>
      </c>
      <c r="L64" s="125">
        <v>84058</v>
      </c>
      <c r="M64" s="125">
        <v>84480</v>
      </c>
      <c r="N64" s="125" t="s">
        <v>399</v>
      </c>
      <c r="O64" s="125" t="s">
        <v>399</v>
      </c>
      <c r="P64" s="125" t="s">
        <v>407</v>
      </c>
      <c r="Q64" s="125">
        <v>10.66</v>
      </c>
      <c r="R64" s="125" t="s">
        <v>537</v>
      </c>
      <c r="S64" s="125">
        <v>38</v>
      </c>
    </row>
    <row r="65" spans="1:19" ht="36.75" customHeight="1" x14ac:dyDescent="0.25">
      <c r="A65" s="52" t="s">
        <v>46</v>
      </c>
      <c r="B65" s="59"/>
      <c r="C65" s="59"/>
      <c r="D65" s="59"/>
      <c r="E65" s="59"/>
      <c r="F65" s="60" t="str">
        <f t="shared" si="4"/>
        <v/>
      </c>
      <c r="G65" s="61"/>
      <c r="H65" s="108" t="str">
        <f t="shared" si="5"/>
        <v/>
      </c>
      <c r="K65" s="125" t="s">
        <v>538</v>
      </c>
      <c r="L65" s="125">
        <v>84059</v>
      </c>
      <c r="M65" s="125">
        <v>84190</v>
      </c>
      <c r="N65" s="125" t="s">
        <v>390</v>
      </c>
      <c r="O65" s="125" t="s">
        <v>428</v>
      </c>
      <c r="P65" s="125" t="s">
        <v>412</v>
      </c>
      <c r="Q65" s="125">
        <v>4.54</v>
      </c>
      <c r="R65" s="125" t="s">
        <v>539</v>
      </c>
      <c r="S65" s="125">
        <v>26</v>
      </c>
    </row>
    <row r="66" spans="1:19" ht="36.75" customHeight="1" x14ac:dyDescent="0.25">
      <c r="A66" s="52" t="s">
        <v>47</v>
      </c>
      <c r="B66" s="59"/>
      <c r="C66" s="59"/>
      <c r="D66" s="59"/>
      <c r="E66" s="59"/>
      <c r="F66" s="60" t="str">
        <f t="shared" si="4"/>
        <v/>
      </c>
      <c r="G66" s="61"/>
      <c r="H66" s="108" t="str">
        <f t="shared" si="5"/>
        <v/>
      </c>
      <c r="K66" s="125" t="s">
        <v>540</v>
      </c>
      <c r="L66" s="125">
        <v>84061</v>
      </c>
      <c r="M66" s="125">
        <v>84290</v>
      </c>
      <c r="N66" s="125" t="s">
        <v>390</v>
      </c>
      <c r="O66" s="125" t="s">
        <v>437</v>
      </c>
      <c r="P66" s="125" t="s">
        <v>463</v>
      </c>
      <c r="Q66" s="125">
        <v>9.2899999999999991</v>
      </c>
      <c r="R66" s="125" t="s">
        <v>541</v>
      </c>
      <c r="S66" s="125">
        <v>36</v>
      </c>
    </row>
    <row r="67" spans="1:19" ht="36.75" customHeight="1" x14ac:dyDescent="0.25">
      <c r="A67" s="52" t="s">
        <v>48</v>
      </c>
      <c r="B67" s="59"/>
      <c r="C67" s="59"/>
      <c r="D67" s="59"/>
      <c r="E67" s="59"/>
      <c r="F67" s="60" t="str">
        <f t="shared" si="4"/>
        <v/>
      </c>
      <c r="G67" s="61"/>
      <c r="H67" s="108" t="str">
        <f t="shared" si="5"/>
        <v/>
      </c>
      <c r="K67" s="125" t="s">
        <v>542</v>
      </c>
      <c r="L67" s="125">
        <v>84060</v>
      </c>
      <c r="M67" s="125">
        <v>84400</v>
      </c>
      <c r="N67" s="125" t="s">
        <v>399</v>
      </c>
      <c r="O67" s="125" t="s">
        <v>399</v>
      </c>
      <c r="P67" s="125" t="s">
        <v>407</v>
      </c>
      <c r="Q67" s="125">
        <v>21.79</v>
      </c>
      <c r="R67" s="125" t="s">
        <v>543</v>
      </c>
      <c r="S67" s="125">
        <v>1.7</v>
      </c>
    </row>
    <row r="68" spans="1:19" ht="36.75" customHeight="1" x14ac:dyDescent="0.25">
      <c r="A68" s="52" t="s">
        <v>49</v>
      </c>
      <c r="B68" s="59"/>
      <c r="C68" s="59"/>
      <c r="D68" s="59"/>
      <c r="E68" s="59"/>
      <c r="F68" s="60" t="str">
        <f t="shared" si="4"/>
        <v/>
      </c>
      <c r="G68" s="61"/>
      <c r="H68" s="108" t="str">
        <f t="shared" si="5"/>
        <v/>
      </c>
      <c r="K68" s="125" t="s">
        <v>544</v>
      </c>
      <c r="L68" s="125">
        <v>84062</v>
      </c>
      <c r="M68" s="125">
        <v>84800</v>
      </c>
      <c r="N68" s="125" t="s">
        <v>399</v>
      </c>
      <c r="O68" s="125" t="s">
        <v>452</v>
      </c>
      <c r="P68" s="125" t="s">
        <v>423</v>
      </c>
      <c r="Q68" s="125">
        <v>16.93</v>
      </c>
      <c r="R68" s="125" t="s">
        <v>545</v>
      </c>
      <c r="S68" s="125">
        <v>97</v>
      </c>
    </row>
    <row r="69" spans="1:19" ht="36.75" customHeight="1" x14ac:dyDescent="0.25">
      <c r="A69" s="52" t="s">
        <v>193</v>
      </c>
      <c r="B69" s="59"/>
      <c r="C69" s="59"/>
      <c r="D69" s="59"/>
      <c r="E69" s="59"/>
      <c r="F69" s="60" t="str">
        <f t="shared" si="4"/>
        <v/>
      </c>
      <c r="G69" s="61" t="s">
        <v>194</v>
      </c>
      <c r="H69" s="108" t="str">
        <f t="shared" si="5"/>
        <v/>
      </c>
      <c r="K69" s="125" t="s">
        <v>546</v>
      </c>
      <c r="L69" s="125">
        <v>84063</v>
      </c>
      <c r="M69" s="125">
        <v>84840</v>
      </c>
      <c r="N69" s="125" t="s">
        <v>390</v>
      </c>
      <c r="O69" s="125" t="s">
        <v>437</v>
      </c>
      <c r="P69" s="125" t="s">
        <v>438</v>
      </c>
      <c r="Q69" s="125">
        <v>11.97</v>
      </c>
      <c r="R69" s="125" t="s">
        <v>547</v>
      </c>
      <c r="S69" s="125">
        <v>33</v>
      </c>
    </row>
    <row r="70" spans="1:19" ht="36.75" customHeight="1" thickBot="1" x14ac:dyDescent="0.3">
      <c r="A70" s="117" t="s">
        <v>44</v>
      </c>
      <c r="B70" s="118" t="str">
        <f>IF(SUM(B63:B69)=0,"",SUM(B63:B69))</f>
        <v/>
      </c>
      <c r="C70" s="118" t="str">
        <f t="shared" ref="C70:F70" si="6">IF(SUM(C63:C69)=0,"",SUM(C63:C69))</f>
        <v/>
      </c>
      <c r="D70" s="118" t="str">
        <f t="shared" si="6"/>
        <v/>
      </c>
      <c r="E70" s="118" t="str">
        <f t="shared" si="6"/>
        <v/>
      </c>
      <c r="F70" s="118" t="str">
        <f t="shared" si="6"/>
        <v/>
      </c>
      <c r="G70" s="118"/>
      <c r="H70" s="119"/>
      <c r="K70" s="125" t="s">
        <v>548</v>
      </c>
      <c r="L70" s="125">
        <v>84064</v>
      </c>
      <c r="M70" s="125">
        <v>84840</v>
      </c>
      <c r="N70" s="125" t="s">
        <v>390</v>
      </c>
      <c r="O70" s="125" t="s">
        <v>437</v>
      </c>
      <c r="P70" s="125" t="s">
        <v>438</v>
      </c>
      <c r="Q70" s="125">
        <v>17.37</v>
      </c>
      <c r="R70" s="125" t="s">
        <v>549</v>
      </c>
      <c r="S70" s="125">
        <v>219</v>
      </c>
    </row>
    <row r="71" spans="1:19" ht="36.75" customHeight="1" thickTop="1" x14ac:dyDescent="0.25">
      <c r="A71" s="66"/>
      <c r="B71" s="54"/>
      <c r="C71" s="54"/>
      <c r="D71" s="54"/>
      <c r="E71" s="54"/>
      <c r="F71" s="54"/>
      <c r="K71" s="125" t="s">
        <v>550</v>
      </c>
      <c r="L71" s="125">
        <v>84065</v>
      </c>
      <c r="M71" s="125">
        <v>84360</v>
      </c>
      <c r="N71" s="125" t="s">
        <v>399</v>
      </c>
      <c r="O71" s="125" t="s">
        <v>452</v>
      </c>
      <c r="P71" s="125" t="s">
        <v>423</v>
      </c>
      <c r="Q71" s="125">
        <v>21.81</v>
      </c>
      <c r="R71" s="125" t="s">
        <v>551</v>
      </c>
      <c r="S71" s="125">
        <v>177</v>
      </c>
    </row>
    <row r="72" spans="1:19" ht="36.75" customHeight="1" x14ac:dyDescent="0.25">
      <c r="A72" s="66"/>
      <c r="B72" s="54"/>
      <c r="C72" s="54"/>
      <c r="D72" s="54"/>
      <c r="E72" s="54"/>
      <c r="F72" s="54"/>
      <c r="K72" s="125" t="s">
        <v>552</v>
      </c>
      <c r="L72" s="125">
        <v>84008</v>
      </c>
      <c r="M72" s="125">
        <v>84330</v>
      </c>
      <c r="N72" s="125" t="s">
        <v>390</v>
      </c>
      <c r="O72" s="125" t="s">
        <v>428</v>
      </c>
      <c r="P72" s="125" t="s">
        <v>412</v>
      </c>
      <c r="Q72" s="125">
        <v>16.04</v>
      </c>
      <c r="R72" s="125" t="s">
        <v>553</v>
      </c>
      <c r="S72" s="125">
        <v>39</v>
      </c>
    </row>
    <row r="73" spans="1:19" ht="36.75" customHeight="1" x14ac:dyDescent="0.25">
      <c r="A73" s="66"/>
      <c r="B73" s="54"/>
      <c r="C73" s="54"/>
      <c r="D73" s="54"/>
      <c r="E73" s="54"/>
      <c r="F73" s="54"/>
      <c r="K73" s="125" t="s">
        <v>554</v>
      </c>
      <c r="L73" s="125">
        <v>84011</v>
      </c>
      <c r="M73" s="125">
        <v>84210</v>
      </c>
      <c r="N73" s="125" t="s">
        <v>390</v>
      </c>
      <c r="O73" s="125" t="s">
        <v>415</v>
      </c>
      <c r="P73" s="125" t="s">
        <v>412</v>
      </c>
      <c r="Q73" s="125">
        <v>9.0399999999999991</v>
      </c>
      <c r="R73" s="125" t="s">
        <v>555</v>
      </c>
      <c r="S73" s="125">
        <v>39</v>
      </c>
    </row>
    <row r="74" spans="1:19" ht="36.75" customHeight="1" x14ac:dyDescent="0.25">
      <c r="A74" s="66"/>
      <c r="B74" s="54"/>
      <c r="C74" s="54"/>
      <c r="D74" s="54"/>
      <c r="E74" s="54"/>
      <c r="F74" s="54"/>
      <c r="K74" s="125" t="s">
        <v>517</v>
      </c>
      <c r="L74" s="125">
        <v>84092</v>
      </c>
      <c r="M74" s="125">
        <v>84130</v>
      </c>
      <c r="N74" s="125" t="s">
        <v>369</v>
      </c>
      <c r="O74" s="125" t="s">
        <v>517</v>
      </c>
      <c r="P74" s="125" t="s">
        <v>370</v>
      </c>
      <c r="Q74" s="125">
        <v>10.77</v>
      </c>
      <c r="R74" s="125" t="s">
        <v>556</v>
      </c>
      <c r="S74" s="138">
        <v>1628</v>
      </c>
    </row>
    <row r="75" spans="1:19" ht="36.75" customHeight="1" x14ac:dyDescent="0.25">
      <c r="A75" s="66"/>
      <c r="B75" s="54"/>
      <c r="C75" s="54"/>
      <c r="D75" s="54"/>
      <c r="E75" s="54"/>
      <c r="F75" s="54"/>
      <c r="K75" s="125" t="s">
        <v>557</v>
      </c>
      <c r="L75" s="125">
        <v>84132</v>
      </c>
      <c r="M75" s="125">
        <v>84250</v>
      </c>
      <c r="N75" s="125" t="s">
        <v>369</v>
      </c>
      <c r="O75" s="125" t="s">
        <v>477</v>
      </c>
      <c r="P75" s="125" t="s">
        <v>478</v>
      </c>
      <c r="Q75" s="125">
        <v>35.53</v>
      </c>
      <c r="R75" s="125" t="s">
        <v>558</v>
      </c>
      <c r="S75" s="125">
        <v>255</v>
      </c>
    </row>
    <row r="76" spans="1:19" ht="36.75" customHeight="1" x14ac:dyDescent="0.25">
      <c r="A76" s="66"/>
      <c r="B76" s="54"/>
      <c r="C76" s="54"/>
      <c r="D76" s="54"/>
      <c r="E76" s="54"/>
      <c r="F76" s="54"/>
      <c r="K76" s="125" t="s">
        <v>559</v>
      </c>
      <c r="L76" s="125">
        <v>84066</v>
      </c>
      <c r="M76" s="125">
        <v>84220</v>
      </c>
      <c r="N76" s="125" t="s">
        <v>399</v>
      </c>
      <c r="O76" s="125" t="s">
        <v>399</v>
      </c>
      <c r="P76" s="125" t="s">
        <v>407</v>
      </c>
      <c r="Q76" s="125">
        <v>38.89</v>
      </c>
      <c r="R76" s="125" t="s">
        <v>560</v>
      </c>
      <c r="S76" s="125">
        <v>7.4</v>
      </c>
    </row>
    <row r="77" spans="1:19" ht="36.75" customHeight="1" x14ac:dyDescent="0.25">
      <c r="A77" s="66"/>
      <c r="B77" s="54"/>
      <c r="C77" s="54"/>
      <c r="D77" s="54"/>
      <c r="E77" s="54"/>
      <c r="F77" s="54"/>
      <c r="K77" s="125" t="s">
        <v>561</v>
      </c>
      <c r="L77" s="125">
        <v>84067</v>
      </c>
      <c r="M77" s="125">
        <v>84870</v>
      </c>
      <c r="N77" s="125" t="s">
        <v>390</v>
      </c>
      <c r="O77" s="125" t="s">
        <v>390</v>
      </c>
      <c r="P77" s="125" t="s">
        <v>412</v>
      </c>
      <c r="Q77" s="125">
        <v>11.29</v>
      </c>
      <c r="R77" s="125" t="s">
        <v>562</v>
      </c>
      <c r="S77" s="125">
        <v>231</v>
      </c>
    </row>
    <row r="78" spans="1:19" ht="36.75" customHeight="1" x14ac:dyDescent="0.25">
      <c r="A78" s="66"/>
      <c r="B78" s="54"/>
      <c r="C78" s="54"/>
      <c r="D78" s="54"/>
      <c r="E78" s="54"/>
      <c r="F78" s="54"/>
      <c r="K78" s="125" t="s">
        <v>563</v>
      </c>
      <c r="L78" s="125">
        <v>84068</v>
      </c>
      <c r="M78" s="125">
        <v>84160</v>
      </c>
      <c r="N78" s="125" t="s">
        <v>399</v>
      </c>
      <c r="O78" s="125" t="s">
        <v>452</v>
      </c>
      <c r="P78" s="125" t="s">
        <v>423</v>
      </c>
      <c r="Q78" s="125">
        <v>20.18</v>
      </c>
      <c r="R78" s="125" t="s">
        <v>564</v>
      </c>
      <c r="S78" s="125">
        <v>53</v>
      </c>
    </row>
    <row r="79" spans="1:19" ht="36.75" customHeight="1" x14ac:dyDescent="0.25">
      <c r="A79" s="66"/>
      <c r="B79" s="54"/>
      <c r="C79" s="54"/>
      <c r="D79" s="54"/>
      <c r="E79" s="54"/>
      <c r="F79" s="54"/>
      <c r="K79" s="125" t="s">
        <v>565</v>
      </c>
      <c r="L79" s="125">
        <v>84069</v>
      </c>
      <c r="M79" s="125">
        <v>84340</v>
      </c>
      <c r="N79" s="125" t="s">
        <v>390</v>
      </c>
      <c r="O79" s="125" t="s">
        <v>428</v>
      </c>
      <c r="P79" s="125" t="s">
        <v>412</v>
      </c>
      <c r="Q79" s="125">
        <v>45.33</v>
      </c>
      <c r="R79" s="125" t="s">
        <v>566</v>
      </c>
      <c r="S79" s="125">
        <v>64</v>
      </c>
    </row>
    <row r="80" spans="1:19" ht="36.75" customHeight="1" x14ac:dyDescent="0.25">
      <c r="A80" s="66"/>
      <c r="B80" s="54"/>
      <c r="C80" s="54"/>
      <c r="D80" s="54"/>
      <c r="E80" s="54"/>
      <c r="F80" s="54"/>
      <c r="K80" s="125" t="s">
        <v>567</v>
      </c>
      <c r="L80" s="125">
        <v>84070</v>
      </c>
      <c r="M80" s="125">
        <v>84570</v>
      </c>
      <c r="N80" s="125" t="s">
        <v>390</v>
      </c>
      <c r="O80" s="125" t="s">
        <v>415</v>
      </c>
      <c r="P80" s="125" t="s">
        <v>416</v>
      </c>
      <c r="Q80" s="125">
        <v>11.92</v>
      </c>
      <c r="R80" s="125" t="s">
        <v>568</v>
      </c>
      <c r="S80" s="125">
        <v>149</v>
      </c>
    </row>
    <row r="81" spans="1:19" ht="36.75" customHeight="1" x14ac:dyDescent="0.25">
      <c r="A81" s="66"/>
      <c r="B81" s="54"/>
      <c r="C81" s="54"/>
      <c r="D81" s="54"/>
      <c r="E81" s="54"/>
      <c r="F81" s="54"/>
      <c r="K81" s="125" t="s">
        <v>569</v>
      </c>
      <c r="L81" s="125">
        <v>84071</v>
      </c>
      <c r="M81" s="125">
        <v>84660</v>
      </c>
      <c r="N81" s="125" t="s">
        <v>399</v>
      </c>
      <c r="O81" s="125" t="s">
        <v>452</v>
      </c>
      <c r="P81" s="125" t="s">
        <v>423</v>
      </c>
      <c r="Q81" s="125">
        <v>9.1300000000000008</v>
      </c>
      <c r="R81" s="125" t="s">
        <v>570</v>
      </c>
      <c r="S81" s="125">
        <v>211</v>
      </c>
    </row>
    <row r="82" spans="1:19" ht="36.75" customHeight="1" x14ac:dyDescent="0.25">
      <c r="A82" s="66"/>
      <c r="B82" s="54"/>
      <c r="C82" s="54"/>
      <c r="D82" s="54"/>
      <c r="E82" s="54"/>
      <c r="F82" s="54"/>
      <c r="K82" s="125" t="s">
        <v>571</v>
      </c>
      <c r="L82" s="125">
        <v>84072</v>
      </c>
      <c r="M82" s="125">
        <v>84380</v>
      </c>
      <c r="N82" s="125" t="s">
        <v>390</v>
      </c>
      <c r="O82" s="125" t="s">
        <v>415</v>
      </c>
      <c r="P82" s="125" t="s">
        <v>412</v>
      </c>
      <c r="Q82" s="125">
        <v>37.92</v>
      </c>
      <c r="R82" s="125" t="s">
        <v>572</v>
      </c>
      <c r="S82" s="125">
        <v>159</v>
      </c>
    </row>
    <row r="83" spans="1:19" ht="36.75" customHeight="1" x14ac:dyDescent="0.25">
      <c r="A83" s="66"/>
      <c r="B83" s="54"/>
      <c r="C83" s="54"/>
      <c r="D83" s="54"/>
      <c r="E83" s="54"/>
      <c r="F83" s="54"/>
      <c r="K83" s="125" t="s">
        <v>573</v>
      </c>
      <c r="L83" s="125">
        <v>84073</v>
      </c>
      <c r="M83" s="125">
        <v>84560</v>
      </c>
      <c r="N83" s="125" t="s">
        <v>399</v>
      </c>
      <c r="O83" s="125" t="s">
        <v>399</v>
      </c>
      <c r="P83" s="125" t="s">
        <v>407</v>
      </c>
      <c r="Q83" s="125">
        <v>30.27</v>
      </c>
      <c r="R83" s="125" t="s">
        <v>574</v>
      </c>
      <c r="S83" s="125">
        <v>33</v>
      </c>
    </row>
    <row r="84" spans="1:19" ht="36.75" customHeight="1" x14ac:dyDescent="0.25">
      <c r="A84" s="66"/>
      <c r="B84" s="54"/>
      <c r="C84" s="54"/>
      <c r="D84" s="54"/>
      <c r="E84" s="54"/>
      <c r="F84" s="54"/>
      <c r="K84" s="125" t="s">
        <v>575</v>
      </c>
      <c r="L84" s="125">
        <v>84074</v>
      </c>
      <c r="M84" s="125">
        <v>84360</v>
      </c>
      <c r="N84" s="125" t="s">
        <v>399</v>
      </c>
      <c r="O84" s="125" t="s">
        <v>452</v>
      </c>
      <c r="P84" s="125" t="s">
        <v>423</v>
      </c>
      <c r="Q84" s="125">
        <v>26.59</v>
      </c>
      <c r="R84" s="125" t="s">
        <v>576</v>
      </c>
      <c r="S84" s="125">
        <v>79</v>
      </c>
    </row>
    <row r="85" spans="1:19" ht="36.75" customHeight="1" x14ac:dyDescent="0.25">
      <c r="K85" s="125" t="s">
        <v>577</v>
      </c>
      <c r="L85" s="125">
        <v>84075</v>
      </c>
      <c r="M85" s="125">
        <v>84570</v>
      </c>
      <c r="N85" s="125" t="s">
        <v>390</v>
      </c>
      <c r="O85" s="125" t="s">
        <v>415</v>
      </c>
      <c r="P85" s="125" t="s">
        <v>416</v>
      </c>
      <c r="Q85" s="125">
        <v>36.81</v>
      </c>
      <c r="R85" s="125" t="s">
        <v>578</v>
      </c>
      <c r="S85" s="125">
        <v>12</v>
      </c>
    </row>
    <row r="86" spans="1:19" ht="36.75" customHeight="1" x14ac:dyDescent="0.25">
      <c r="K86" s="125" t="s">
        <v>579</v>
      </c>
      <c r="L86" s="125">
        <v>84076</v>
      </c>
      <c r="M86" s="125">
        <v>84120</v>
      </c>
      <c r="N86" s="125" t="s">
        <v>399</v>
      </c>
      <c r="O86" s="125" t="s">
        <v>400</v>
      </c>
      <c r="P86" s="125" t="s">
        <v>401</v>
      </c>
      <c r="Q86" s="125">
        <v>31.66</v>
      </c>
      <c r="R86" s="125" t="s">
        <v>580</v>
      </c>
      <c r="S86" s="125">
        <v>41</v>
      </c>
    </row>
    <row r="87" spans="1:19" ht="36.75" customHeight="1" x14ac:dyDescent="0.25">
      <c r="K87" s="125" t="s">
        <v>581</v>
      </c>
      <c r="L87" s="125">
        <v>84077</v>
      </c>
      <c r="M87" s="125">
        <v>84330</v>
      </c>
      <c r="N87" s="125" t="s">
        <v>390</v>
      </c>
      <c r="O87" s="125" t="s">
        <v>415</v>
      </c>
      <c r="P87" s="125" t="s">
        <v>412</v>
      </c>
      <c r="Q87" s="125">
        <v>4.7300000000000004</v>
      </c>
      <c r="R87" s="125" t="s">
        <v>582</v>
      </c>
      <c r="S87" s="125">
        <v>96</v>
      </c>
    </row>
    <row r="88" spans="1:19" ht="36.75" customHeight="1" x14ac:dyDescent="0.25">
      <c r="K88" s="125" t="s">
        <v>583</v>
      </c>
      <c r="L88" s="125">
        <v>84078</v>
      </c>
      <c r="M88" s="125">
        <v>84430</v>
      </c>
      <c r="N88" s="125" t="s">
        <v>390</v>
      </c>
      <c r="O88" s="125" t="s">
        <v>437</v>
      </c>
      <c r="P88" s="125" t="s">
        <v>438</v>
      </c>
      <c r="Q88" s="125">
        <v>40.65</v>
      </c>
      <c r="R88" s="125" t="s">
        <v>584</v>
      </c>
      <c r="S88" s="125">
        <v>93</v>
      </c>
    </row>
    <row r="89" spans="1:19" ht="36.75" customHeight="1" x14ac:dyDescent="0.25">
      <c r="K89" s="125" t="s">
        <v>585</v>
      </c>
      <c r="L89" s="125">
        <v>84079</v>
      </c>
      <c r="M89" s="125">
        <v>84390</v>
      </c>
      <c r="N89" s="125" t="s">
        <v>390</v>
      </c>
      <c r="O89" s="125" t="s">
        <v>415</v>
      </c>
      <c r="P89" s="125" t="s">
        <v>416</v>
      </c>
      <c r="Q89" s="125">
        <v>47.12</v>
      </c>
      <c r="R89" s="125" t="s">
        <v>586</v>
      </c>
      <c r="S89" s="125">
        <v>6.7</v>
      </c>
    </row>
    <row r="90" spans="1:19" ht="36.75" customHeight="1" x14ac:dyDescent="0.25">
      <c r="K90" s="125" t="s">
        <v>391</v>
      </c>
      <c r="L90" s="125">
        <v>84080</v>
      </c>
      <c r="M90" s="125">
        <v>84170</v>
      </c>
      <c r="N90" s="125" t="s">
        <v>390</v>
      </c>
      <c r="O90" s="125" t="s">
        <v>391</v>
      </c>
      <c r="P90" s="125" t="s">
        <v>392</v>
      </c>
      <c r="Q90" s="125">
        <v>39.020000000000003</v>
      </c>
      <c r="R90" s="125" t="s">
        <v>587</v>
      </c>
      <c r="S90" s="125">
        <v>331</v>
      </c>
    </row>
    <row r="91" spans="1:19" ht="36.75" customHeight="1" x14ac:dyDescent="0.25">
      <c r="K91" s="125" t="s">
        <v>588</v>
      </c>
      <c r="L91" s="125">
        <v>84081</v>
      </c>
      <c r="M91" s="125">
        <v>84310</v>
      </c>
      <c r="N91" s="125" t="s">
        <v>369</v>
      </c>
      <c r="O91" s="125" t="s">
        <v>383</v>
      </c>
      <c r="P91" s="125" t="s">
        <v>370</v>
      </c>
      <c r="Q91" s="125">
        <v>10.35</v>
      </c>
      <c r="R91" s="125" t="s">
        <v>589</v>
      </c>
      <c r="S91" s="125">
        <v>804</v>
      </c>
    </row>
    <row r="92" spans="1:19" ht="36.75" customHeight="1" x14ac:dyDescent="0.25">
      <c r="K92" s="125" t="s">
        <v>590</v>
      </c>
      <c r="L92" s="125">
        <v>84082</v>
      </c>
      <c r="M92" s="125">
        <v>84570</v>
      </c>
      <c r="N92" s="125" t="s">
        <v>390</v>
      </c>
      <c r="O92" s="125" t="s">
        <v>415</v>
      </c>
      <c r="P92" s="125" t="s">
        <v>416</v>
      </c>
      <c r="Q92" s="125">
        <v>25.03</v>
      </c>
      <c r="R92" s="125" t="s">
        <v>591</v>
      </c>
      <c r="S92" s="125">
        <v>75</v>
      </c>
    </row>
    <row r="93" spans="1:19" ht="36.75" customHeight="1" x14ac:dyDescent="0.25">
      <c r="K93" s="125" t="s">
        <v>592</v>
      </c>
      <c r="L93" s="125">
        <v>84083</v>
      </c>
      <c r="M93" s="125">
        <v>84550</v>
      </c>
      <c r="N93" s="125" t="s">
        <v>390</v>
      </c>
      <c r="O93" s="125" t="s">
        <v>437</v>
      </c>
      <c r="P93" s="125" t="s">
        <v>438</v>
      </c>
      <c r="Q93" s="125">
        <v>26.09</v>
      </c>
      <c r="R93" s="125" t="s">
        <v>593</v>
      </c>
      <c r="S93" s="125">
        <v>92</v>
      </c>
    </row>
    <row r="94" spans="1:19" ht="36.75" customHeight="1" x14ac:dyDescent="0.25">
      <c r="K94" s="125" t="s">
        <v>594</v>
      </c>
      <c r="L94" s="125">
        <v>84085</v>
      </c>
      <c r="M94" s="125">
        <v>84220</v>
      </c>
      <c r="N94" s="125" t="s">
        <v>399</v>
      </c>
      <c r="O94" s="125" t="s">
        <v>399</v>
      </c>
      <c r="P94" s="125" t="s">
        <v>407</v>
      </c>
      <c r="Q94" s="125">
        <v>31.27</v>
      </c>
      <c r="R94" s="125" t="s">
        <v>595</v>
      </c>
      <c r="S94" s="125">
        <v>13</v>
      </c>
    </row>
    <row r="95" spans="1:19" ht="36.75" customHeight="1" x14ac:dyDescent="0.25">
      <c r="K95" s="125" t="s">
        <v>596</v>
      </c>
      <c r="L95" s="125">
        <v>84086</v>
      </c>
      <c r="M95" s="125">
        <v>84580</v>
      </c>
      <c r="N95" s="125" t="s">
        <v>399</v>
      </c>
      <c r="O95" s="125" t="s">
        <v>399</v>
      </c>
      <c r="P95" s="125" t="s">
        <v>423</v>
      </c>
      <c r="Q95" s="125">
        <v>24.1</v>
      </c>
      <c r="R95" s="125" t="s">
        <v>597</v>
      </c>
      <c r="S95" s="125">
        <v>55</v>
      </c>
    </row>
    <row r="96" spans="1:19" ht="36.75" customHeight="1" x14ac:dyDescent="0.25">
      <c r="K96" s="125" t="s">
        <v>457</v>
      </c>
      <c r="L96" s="125">
        <v>84087</v>
      </c>
      <c r="M96" s="125">
        <v>84100</v>
      </c>
      <c r="N96" s="125" t="s">
        <v>390</v>
      </c>
      <c r="O96" s="125" t="s">
        <v>457</v>
      </c>
      <c r="P96" s="125" t="s">
        <v>458</v>
      </c>
      <c r="Q96" s="125">
        <v>74.2</v>
      </c>
      <c r="R96" s="125" t="s">
        <v>598</v>
      </c>
      <c r="S96" s="125">
        <v>390</v>
      </c>
    </row>
    <row r="97" spans="11:19" ht="36.75" customHeight="1" x14ac:dyDescent="0.25">
      <c r="K97" s="125" t="s">
        <v>415</v>
      </c>
      <c r="L97" s="125">
        <v>84088</v>
      </c>
      <c r="M97" s="125">
        <v>84210</v>
      </c>
      <c r="N97" s="125" t="s">
        <v>390</v>
      </c>
      <c r="O97" s="125" t="s">
        <v>415</v>
      </c>
      <c r="P97" s="125" t="s">
        <v>392</v>
      </c>
      <c r="Q97" s="125">
        <v>51.12</v>
      </c>
      <c r="R97" s="125" t="s">
        <v>599</v>
      </c>
      <c r="S97" s="125">
        <v>188</v>
      </c>
    </row>
    <row r="98" spans="11:19" ht="36.75" customHeight="1" x14ac:dyDescent="0.25">
      <c r="K98" s="125" t="s">
        <v>400</v>
      </c>
      <c r="L98" s="125">
        <v>84089</v>
      </c>
      <c r="M98" s="125">
        <v>84120</v>
      </c>
      <c r="N98" s="125" t="s">
        <v>399</v>
      </c>
      <c r="O98" s="125" t="s">
        <v>400</v>
      </c>
      <c r="P98" s="125" t="s">
        <v>600</v>
      </c>
      <c r="Q98" s="125">
        <v>66.23</v>
      </c>
      <c r="R98" s="125" t="s">
        <v>601</v>
      </c>
      <c r="S98" s="125">
        <v>308</v>
      </c>
    </row>
    <row r="99" spans="11:19" ht="36.75" customHeight="1" x14ac:dyDescent="0.25">
      <c r="K99" s="125" t="s">
        <v>602</v>
      </c>
      <c r="L99" s="125">
        <v>84090</v>
      </c>
      <c r="M99" s="125">
        <v>84240</v>
      </c>
      <c r="N99" s="125" t="s">
        <v>399</v>
      </c>
      <c r="O99" s="125" t="s">
        <v>400</v>
      </c>
      <c r="P99" s="125" t="s">
        <v>401</v>
      </c>
      <c r="Q99" s="125">
        <v>17.36</v>
      </c>
      <c r="R99" s="125" t="s">
        <v>603</v>
      </c>
      <c r="S99" s="125">
        <v>39</v>
      </c>
    </row>
    <row r="100" spans="11:19" ht="36.75" customHeight="1" x14ac:dyDescent="0.25">
      <c r="K100" s="125" t="s">
        <v>604</v>
      </c>
      <c r="L100" s="125">
        <v>84091</v>
      </c>
      <c r="M100" s="125">
        <v>84420</v>
      </c>
      <c r="N100" s="125" t="s">
        <v>390</v>
      </c>
      <c r="O100" s="125" t="s">
        <v>457</v>
      </c>
      <c r="P100" s="125" t="s">
        <v>463</v>
      </c>
      <c r="Q100" s="125">
        <v>24.8</v>
      </c>
      <c r="R100" s="125" t="s">
        <v>605</v>
      </c>
      <c r="S100" s="125">
        <v>212</v>
      </c>
    </row>
    <row r="101" spans="11:19" ht="36.75" customHeight="1" x14ac:dyDescent="0.25">
      <c r="K101" s="125" t="s">
        <v>606</v>
      </c>
      <c r="L101" s="125">
        <v>84093</v>
      </c>
      <c r="M101" s="125">
        <v>84360</v>
      </c>
      <c r="N101" s="125" t="s">
        <v>399</v>
      </c>
      <c r="O101" s="125" t="s">
        <v>452</v>
      </c>
      <c r="P101" s="125" t="s">
        <v>423</v>
      </c>
      <c r="Q101" s="125">
        <v>17.899999999999999</v>
      </c>
      <c r="R101" s="125" t="s">
        <v>607</v>
      </c>
      <c r="S101" s="125">
        <v>43</v>
      </c>
    </row>
    <row r="102" spans="11:19" ht="36.75" customHeight="1" x14ac:dyDescent="0.25">
      <c r="K102" s="125" t="s">
        <v>608</v>
      </c>
      <c r="L102" s="125">
        <v>84094</v>
      </c>
      <c r="M102" s="125">
        <v>84110</v>
      </c>
      <c r="N102" s="125" t="s">
        <v>390</v>
      </c>
      <c r="O102" s="125" t="s">
        <v>428</v>
      </c>
      <c r="P102" s="125" t="s">
        <v>443</v>
      </c>
      <c r="Q102" s="125">
        <v>14.59</v>
      </c>
      <c r="R102" s="125" t="s">
        <v>609</v>
      </c>
      <c r="S102" s="125">
        <v>41</v>
      </c>
    </row>
    <row r="103" spans="11:19" ht="36.75" customHeight="1" x14ac:dyDescent="0.25">
      <c r="K103" s="125" t="s">
        <v>610</v>
      </c>
      <c r="L103" s="125">
        <v>84095</v>
      </c>
      <c r="M103" s="125">
        <v>84160</v>
      </c>
      <c r="N103" s="125" t="s">
        <v>399</v>
      </c>
      <c r="O103" s="125" t="s">
        <v>452</v>
      </c>
      <c r="P103" s="125" t="s">
        <v>423</v>
      </c>
      <c r="Q103" s="125">
        <v>9.7799999999999994</v>
      </c>
      <c r="R103" s="125" t="s">
        <v>527</v>
      </c>
      <c r="S103" s="125">
        <v>84</v>
      </c>
    </row>
    <row r="104" spans="11:19" ht="36.75" customHeight="1" x14ac:dyDescent="0.25">
      <c r="K104" s="125" t="s">
        <v>611</v>
      </c>
      <c r="L104" s="125">
        <v>84096</v>
      </c>
      <c r="M104" s="125">
        <v>84110</v>
      </c>
      <c r="N104" s="125" t="s">
        <v>390</v>
      </c>
      <c r="O104" s="125" t="s">
        <v>428</v>
      </c>
      <c r="P104" s="125" t="s">
        <v>443</v>
      </c>
      <c r="Q104" s="125">
        <v>18.809999999999999</v>
      </c>
      <c r="R104" s="125" t="s">
        <v>612</v>
      </c>
      <c r="S104" s="125">
        <v>45</v>
      </c>
    </row>
    <row r="105" spans="11:19" ht="36.75" customHeight="1" x14ac:dyDescent="0.25">
      <c r="K105" s="125" t="s">
        <v>613</v>
      </c>
      <c r="L105" s="125">
        <v>84097</v>
      </c>
      <c r="M105" s="125">
        <v>84600</v>
      </c>
      <c r="N105" s="125" t="s">
        <v>390</v>
      </c>
      <c r="O105" s="125" t="s">
        <v>513</v>
      </c>
      <c r="P105" s="125" t="s">
        <v>514</v>
      </c>
      <c r="Q105" s="125">
        <v>10.96</v>
      </c>
      <c r="R105" s="125" t="s">
        <v>614</v>
      </c>
      <c r="S105" s="125">
        <v>56</v>
      </c>
    </row>
    <row r="106" spans="11:19" ht="36.75" customHeight="1" x14ac:dyDescent="0.25">
      <c r="K106" s="125" t="s">
        <v>615</v>
      </c>
      <c r="L106" s="125">
        <v>84098</v>
      </c>
      <c r="M106" s="125">
        <v>84110</v>
      </c>
      <c r="N106" s="125" t="s">
        <v>390</v>
      </c>
      <c r="O106" s="125" t="s">
        <v>428</v>
      </c>
      <c r="P106" s="125" t="s">
        <v>443</v>
      </c>
      <c r="Q106" s="125">
        <v>5.83</v>
      </c>
      <c r="R106" s="125" t="s">
        <v>616</v>
      </c>
      <c r="S106" s="125">
        <v>110</v>
      </c>
    </row>
    <row r="107" spans="11:19" ht="36.75" customHeight="1" x14ac:dyDescent="0.25">
      <c r="K107" s="125" t="s">
        <v>617</v>
      </c>
      <c r="L107" s="125">
        <v>84099</v>
      </c>
      <c r="M107" s="125">
        <v>84440</v>
      </c>
      <c r="N107" s="125" t="s">
        <v>399</v>
      </c>
      <c r="O107" s="125" t="s">
        <v>452</v>
      </c>
      <c r="P107" s="125" t="s">
        <v>423</v>
      </c>
      <c r="Q107" s="125">
        <v>17.7</v>
      </c>
      <c r="R107" s="125" t="s">
        <v>618</v>
      </c>
      <c r="S107" s="125">
        <v>256</v>
      </c>
    </row>
    <row r="108" spans="11:19" ht="36.75" customHeight="1" x14ac:dyDescent="0.25">
      <c r="K108" s="125" t="s">
        <v>619</v>
      </c>
      <c r="L108" s="125">
        <v>84102</v>
      </c>
      <c r="M108" s="125">
        <v>84220</v>
      </c>
      <c r="N108" s="125" t="s">
        <v>399</v>
      </c>
      <c r="O108" s="125" t="s">
        <v>399</v>
      </c>
      <c r="P108" s="125" t="s">
        <v>407</v>
      </c>
      <c r="Q108" s="125">
        <v>29.77</v>
      </c>
      <c r="R108" s="125" t="s">
        <v>620</v>
      </c>
      <c r="S108" s="125">
        <v>44</v>
      </c>
    </row>
    <row r="109" spans="11:19" ht="36.75" customHeight="1" x14ac:dyDescent="0.25">
      <c r="K109" s="125" t="s">
        <v>621</v>
      </c>
      <c r="L109" s="125">
        <v>84103</v>
      </c>
      <c r="M109" s="125">
        <v>84400</v>
      </c>
      <c r="N109" s="125" t="s">
        <v>399</v>
      </c>
      <c r="O109" s="125" t="s">
        <v>399</v>
      </c>
      <c r="P109" s="125" t="s">
        <v>407</v>
      </c>
      <c r="Q109" s="125">
        <v>28.26</v>
      </c>
      <c r="R109" s="125" t="s">
        <v>622</v>
      </c>
      <c r="S109" s="125">
        <v>24</v>
      </c>
    </row>
    <row r="110" spans="11:19" ht="36.75" customHeight="1" x14ac:dyDescent="0.25">
      <c r="K110" s="125" t="s">
        <v>623</v>
      </c>
      <c r="L110" s="125">
        <v>84104</v>
      </c>
      <c r="M110" s="125">
        <v>84110</v>
      </c>
      <c r="N110" s="125" t="s">
        <v>390</v>
      </c>
      <c r="O110" s="125" t="s">
        <v>428</v>
      </c>
      <c r="P110" s="125" t="s">
        <v>443</v>
      </c>
      <c r="Q110" s="125">
        <v>11.1</v>
      </c>
      <c r="R110" s="125" t="s">
        <v>624</v>
      </c>
      <c r="S110" s="125">
        <v>116</v>
      </c>
    </row>
    <row r="111" spans="11:19" ht="36.75" customHeight="1" x14ac:dyDescent="0.25">
      <c r="K111" s="125" t="s">
        <v>625</v>
      </c>
      <c r="L111" s="125">
        <v>84105</v>
      </c>
      <c r="M111" s="125">
        <v>84400</v>
      </c>
      <c r="N111" s="125" t="s">
        <v>399</v>
      </c>
      <c r="O111" s="125" t="s">
        <v>399</v>
      </c>
      <c r="P111" s="125" t="s">
        <v>407</v>
      </c>
      <c r="Q111" s="125">
        <v>19.600000000000001</v>
      </c>
      <c r="R111" s="125" t="s">
        <v>626</v>
      </c>
      <c r="S111" s="125">
        <v>50</v>
      </c>
    </row>
    <row r="112" spans="11:19" ht="36.75" customHeight="1" x14ac:dyDescent="0.25">
      <c r="K112" s="125" t="s">
        <v>627</v>
      </c>
      <c r="L112" s="125">
        <v>84107</v>
      </c>
      <c r="M112" s="125">
        <v>84390</v>
      </c>
      <c r="N112" s="125" t="s">
        <v>390</v>
      </c>
      <c r="O112" s="125" t="s">
        <v>415</v>
      </c>
      <c r="P112" s="125" t="s">
        <v>416</v>
      </c>
      <c r="Q112" s="125">
        <v>46.08</v>
      </c>
      <c r="R112" s="125" t="s">
        <v>628</v>
      </c>
      <c r="S112" s="125">
        <v>29</v>
      </c>
    </row>
    <row r="113" spans="11:19" ht="36.75" customHeight="1" x14ac:dyDescent="0.25">
      <c r="K113" s="125" t="s">
        <v>629</v>
      </c>
      <c r="L113" s="125">
        <v>84108</v>
      </c>
      <c r="M113" s="125">
        <v>84210</v>
      </c>
      <c r="N113" s="125" t="s">
        <v>390</v>
      </c>
      <c r="O113" s="125" t="s">
        <v>415</v>
      </c>
      <c r="P113" s="125" t="s">
        <v>412</v>
      </c>
      <c r="Q113" s="125">
        <v>3.62</v>
      </c>
      <c r="R113" s="125" t="s">
        <v>630</v>
      </c>
      <c r="S113" s="125">
        <v>592</v>
      </c>
    </row>
    <row r="114" spans="11:19" ht="36.75" customHeight="1" x14ac:dyDescent="0.25">
      <c r="K114" s="125" t="s">
        <v>631</v>
      </c>
      <c r="L114" s="125">
        <v>84109</v>
      </c>
      <c r="M114" s="125">
        <v>84330</v>
      </c>
      <c r="N114" s="125" t="s">
        <v>390</v>
      </c>
      <c r="O114" s="125" t="s">
        <v>391</v>
      </c>
      <c r="P114" s="125" t="s">
        <v>412</v>
      </c>
      <c r="Q114" s="125">
        <v>4.9400000000000004</v>
      </c>
      <c r="R114" s="125" t="s">
        <v>632</v>
      </c>
      <c r="S114" s="125">
        <v>36</v>
      </c>
    </row>
    <row r="115" spans="11:19" ht="36.75" customHeight="1" x14ac:dyDescent="0.25">
      <c r="K115" s="125" t="s">
        <v>633</v>
      </c>
      <c r="L115" s="125">
        <v>84110</v>
      </c>
      <c r="M115" s="125">
        <v>84390</v>
      </c>
      <c r="N115" s="125" t="s">
        <v>390</v>
      </c>
      <c r="O115" s="125" t="s">
        <v>428</v>
      </c>
      <c r="P115" s="125" t="s">
        <v>443</v>
      </c>
      <c r="Q115" s="125">
        <v>19.29</v>
      </c>
      <c r="R115" s="125" t="s">
        <v>634</v>
      </c>
      <c r="S115" s="125">
        <v>1.8</v>
      </c>
    </row>
    <row r="116" spans="11:19" ht="36.75" customHeight="1" x14ac:dyDescent="0.25">
      <c r="K116" s="125" t="s">
        <v>635</v>
      </c>
      <c r="L116" s="125">
        <v>84111</v>
      </c>
      <c r="M116" s="125">
        <v>84110</v>
      </c>
      <c r="N116" s="125" t="s">
        <v>390</v>
      </c>
      <c r="O116" s="125" t="s">
        <v>428</v>
      </c>
      <c r="P116" s="125" t="s">
        <v>443</v>
      </c>
      <c r="Q116" s="125">
        <v>3.56</v>
      </c>
      <c r="R116" s="125" t="s">
        <v>636</v>
      </c>
      <c r="S116" s="125">
        <v>88</v>
      </c>
    </row>
    <row r="117" spans="11:19" ht="36.75" customHeight="1" x14ac:dyDescent="0.25">
      <c r="K117" s="125" t="s">
        <v>637</v>
      </c>
      <c r="L117" s="125">
        <v>84112</v>
      </c>
      <c r="M117" s="125">
        <v>84750</v>
      </c>
      <c r="N117" s="125" t="s">
        <v>399</v>
      </c>
      <c r="O117" s="125" t="s">
        <v>399</v>
      </c>
      <c r="P117" s="125" t="s">
        <v>407</v>
      </c>
      <c r="Q117" s="125">
        <v>38.21</v>
      </c>
      <c r="R117" s="125" t="s">
        <v>638</v>
      </c>
      <c r="S117" s="125">
        <v>20</v>
      </c>
    </row>
    <row r="118" spans="11:19" ht="36.75" customHeight="1" x14ac:dyDescent="0.25">
      <c r="K118" s="125" t="s">
        <v>639</v>
      </c>
      <c r="L118" s="125">
        <v>84113</v>
      </c>
      <c r="M118" s="125">
        <v>84760</v>
      </c>
      <c r="N118" s="125" t="s">
        <v>399</v>
      </c>
      <c r="O118" s="125" t="s">
        <v>400</v>
      </c>
      <c r="P118" s="125" t="s">
        <v>401</v>
      </c>
      <c r="Q118" s="125">
        <v>5.64</v>
      </c>
      <c r="R118" s="125" t="s">
        <v>640</v>
      </c>
      <c r="S118" s="125">
        <v>149</v>
      </c>
    </row>
    <row r="119" spans="11:19" ht="36.75" customHeight="1" x14ac:dyDescent="0.25">
      <c r="K119" s="125" t="s">
        <v>641</v>
      </c>
      <c r="L119" s="125">
        <v>84114</v>
      </c>
      <c r="M119" s="125">
        <v>84220</v>
      </c>
      <c r="N119" s="125" t="s">
        <v>399</v>
      </c>
      <c r="O119" s="125" t="s">
        <v>399</v>
      </c>
      <c r="P119" s="125" t="s">
        <v>407</v>
      </c>
      <c r="Q119" s="125">
        <v>0.78</v>
      </c>
      <c r="R119" s="125" t="s">
        <v>642</v>
      </c>
      <c r="S119" s="125">
        <v>256</v>
      </c>
    </row>
    <row r="120" spans="11:19" ht="36.75" customHeight="1" x14ac:dyDescent="0.25">
      <c r="K120" s="125" t="s">
        <v>643</v>
      </c>
      <c r="L120" s="125">
        <v>84115</v>
      </c>
      <c r="M120" s="125">
        <v>84330</v>
      </c>
      <c r="N120" s="125" t="s">
        <v>390</v>
      </c>
      <c r="O120" s="125" t="s">
        <v>415</v>
      </c>
      <c r="P120" s="125" t="s">
        <v>412</v>
      </c>
      <c r="Q120" s="125">
        <v>4.93</v>
      </c>
      <c r="R120" s="125" t="s">
        <v>644</v>
      </c>
      <c r="S120" s="125">
        <v>106</v>
      </c>
    </row>
    <row r="121" spans="11:19" ht="36.75" customHeight="1" x14ac:dyDescent="0.25">
      <c r="K121" s="125" t="s">
        <v>645</v>
      </c>
      <c r="L121" s="125">
        <v>84116</v>
      </c>
      <c r="M121" s="125">
        <v>84110</v>
      </c>
      <c r="N121" s="125" t="s">
        <v>390</v>
      </c>
      <c r="O121" s="125" t="s">
        <v>428</v>
      </c>
      <c r="P121" s="125" t="s">
        <v>443</v>
      </c>
      <c r="Q121" s="125">
        <v>9</v>
      </c>
      <c r="R121" s="125" t="s">
        <v>646</v>
      </c>
      <c r="S121" s="125">
        <v>89</v>
      </c>
    </row>
    <row r="122" spans="11:19" ht="36.75" customHeight="1" x14ac:dyDescent="0.25">
      <c r="K122" s="125" t="s">
        <v>647</v>
      </c>
      <c r="L122" s="125">
        <v>84117</v>
      </c>
      <c r="M122" s="125">
        <v>84290</v>
      </c>
      <c r="N122" s="125" t="s">
        <v>390</v>
      </c>
      <c r="O122" s="125" t="s">
        <v>428</v>
      </c>
      <c r="P122" s="125" t="s">
        <v>443</v>
      </c>
      <c r="Q122" s="125">
        <v>8.2100000000000009</v>
      </c>
      <c r="R122" s="125" t="s">
        <v>648</v>
      </c>
      <c r="S122" s="125">
        <v>40</v>
      </c>
    </row>
    <row r="123" spans="11:19" ht="36.75" customHeight="1" x14ac:dyDescent="0.25">
      <c r="K123" s="125" t="s">
        <v>649</v>
      </c>
      <c r="L123" s="125">
        <v>84118</v>
      </c>
      <c r="M123" s="125">
        <v>84490</v>
      </c>
      <c r="N123" s="125" t="s">
        <v>399</v>
      </c>
      <c r="O123" s="125" t="s">
        <v>399</v>
      </c>
      <c r="P123" s="125" t="s">
        <v>407</v>
      </c>
      <c r="Q123" s="125">
        <v>75.790000000000006</v>
      </c>
      <c r="R123" s="125" t="s">
        <v>650</v>
      </c>
      <c r="S123" s="125">
        <v>37</v>
      </c>
    </row>
    <row r="124" spans="11:19" ht="36.75" customHeight="1" x14ac:dyDescent="0.25">
      <c r="K124" s="125" t="s">
        <v>651</v>
      </c>
      <c r="L124" s="125">
        <v>84119</v>
      </c>
      <c r="M124" s="125">
        <v>84450</v>
      </c>
      <c r="N124" s="125" t="s">
        <v>369</v>
      </c>
      <c r="O124" s="125" t="s">
        <v>517</v>
      </c>
      <c r="P124" s="125" t="s">
        <v>370</v>
      </c>
      <c r="Q124" s="125">
        <v>6.25</v>
      </c>
      <c r="R124" s="125" t="s">
        <v>652</v>
      </c>
      <c r="S124" s="125">
        <v>775</v>
      </c>
    </row>
    <row r="125" spans="11:19" ht="36.75" customHeight="1" x14ac:dyDescent="0.25">
      <c r="K125" s="125" t="s">
        <v>653</v>
      </c>
      <c r="L125" s="125">
        <v>84120</v>
      </c>
      <c r="M125" s="125">
        <v>84390</v>
      </c>
      <c r="N125" s="125" t="s">
        <v>390</v>
      </c>
      <c r="O125" s="125" t="s">
        <v>415</v>
      </c>
      <c r="P125" s="125" t="s">
        <v>416</v>
      </c>
      <c r="Q125" s="125">
        <v>16.66</v>
      </c>
      <c r="R125" s="125" t="s">
        <v>654</v>
      </c>
      <c r="S125" s="125">
        <v>7.3</v>
      </c>
    </row>
    <row r="126" spans="11:19" ht="36.75" customHeight="1" x14ac:dyDescent="0.25">
      <c r="K126" s="125" t="s">
        <v>655</v>
      </c>
      <c r="L126" s="125">
        <v>84106</v>
      </c>
      <c r="M126" s="125">
        <v>84290</v>
      </c>
      <c r="N126" s="125" t="s">
        <v>390</v>
      </c>
      <c r="O126" s="125" t="s">
        <v>437</v>
      </c>
      <c r="P126" s="125" t="s">
        <v>463</v>
      </c>
      <c r="Q126" s="125">
        <v>19.82</v>
      </c>
      <c r="R126" s="125" t="s">
        <v>656</v>
      </c>
      <c r="S126" s="125">
        <v>126</v>
      </c>
    </row>
    <row r="127" spans="11:19" ht="36.75" customHeight="1" x14ac:dyDescent="0.25">
      <c r="K127" s="125" t="s">
        <v>657</v>
      </c>
      <c r="L127" s="125">
        <v>84121</v>
      </c>
      <c r="M127" s="125">
        <v>84240</v>
      </c>
      <c r="N127" s="125" t="s">
        <v>399</v>
      </c>
      <c r="O127" s="125" t="s">
        <v>400</v>
      </c>
      <c r="P127" s="125" t="s">
        <v>401</v>
      </c>
      <c r="Q127" s="125">
        <v>4.5999999999999996</v>
      </c>
      <c r="R127" s="125" t="s">
        <v>658</v>
      </c>
      <c r="S127" s="125">
        <v>52</v>
      </c>
    </row>
    <row r="128" spans="11:19" ht="36.75" customHeight="1" x14ac:dyDescent="0.25">
      <c r="K128" s="125" t="s">
        <v>659</v>
      </c>
      <c r="L128" s="125">
        <v>84122</v>
      </c>
      <c r="M128" s="125">
        <v>84260</v>
      </c>
      <c r="N128" s="125" t="s">
        <v>390</v>
      </c>
      <c r="O128" s="125" t="s">
        <v>391</v>
      </c>
      <c r="P128" s="125" t="s">
        <v>412</v>
      </c>
      <c r="Q128" s="125">
        <v>37.49</v>
      </c>
      <c r="R128" s="125" t="s">
        <v>660</v>
      </c>
      <c r="S128" s="125">
        <v>162</v>
      </c>
    </row>
    <row r="129" spans="11:19" ht="36.75" customHeight="1" x14ac:dyDescent="0.25">
      <c r="K129" s="125" t="s">
        <v>661</v>
      </c>
      <c r="L129" s="125">
        <v>84123</v>
      </c>
      <c r="M129" s="125">
        <v>84390</v>
      </c>
      <c r="N129" s="125" t="s">
        <v>390</v>
      </c>
      <c r="O129" s="125" t="s">
        <v>415</v>
      </c>
      <c r="P129" s="125" t="s">
        <v>416</v>
      </c>
      <c r="Q129" s="125">
        <v>111.15</v>
      </c>
      <c r="R129" s="125" t="s">
        <v>662</v>
      </c>
      <c r="S129" s="125">
        <v>12</v>
      </c>
    </row>
    <row r="130" spans="11:19" ht="36.75" customHeight="1" x14ac:dyDescent="0.25">
      <c r="K130" s="125" t="s">
        <v>663</v>
      </c>
      <c r="L130" s="125">
        <v>84124</v>
      </c>
      <c r="M130" s="125">
        <v>84800</v>
      </c>
      <c r="N130" s="125" t="s">
        <v>369</v>
      </c>
      <c r="O130" s="125" t="s">
        <v>477</v>
      </c>
      <c r="P130" s="125" t="s">
        <v>478</v>
      </c>
      <c r="Q130" s="125">
        <v>20.81</v>
      </c>
      <c r="R130" s="125" t="s">
        <v>664</v>
      </c>
      <c r="S130" s="125">
        <v>46</v>
      </c>
    </row>
    <row r="131" spans="11:19" ht="36.75" customHeight="1" x14ac:dyDescent="0.25">
      <c r="K131" s="125" t="s">
        <v>665</v>
      </c>
      <c r="L131" s="125">
        <v>84125</v>
      </c>
      <c r="M131" s="125">
        <v>84390</v>
      </c>
      <c r="N131" s="125" t="s">
        <v>390</v>
      </c>
      <c r="O131" s="125" t="s">
        <v>428</v>
      </c>
      <c r="P131" s="125" t="s">
        <v>443</v>
      </c>
      <c r="Q131" s="125">
        <v>8.81</v>
      </c>
      <c r="R131" s="125" t="s">
        <v>666</v>
      </c>
      <c r="S131" s="125">
        <v>7.2</v>
      </c>
    </row>
    <row r="132" spans="11:19" ht="36.75" customHeight="1" x14ac:dyDescent="0.25">
      <c r="K132" s="125" t="s">
        <v>667</v>
      </c>
      <c r="L132" s="125">
        <v>84126</v>
      </c>
      <c r="M132" s="125">
        <v>84110</v>
      </c>
      <c r="N132" s="125" t="s">
        <v>390</v>
      </c>
      <c r="O132" s="125" t="s">
        <v>428</v>
      </c>
      <c r="P132" s="125" t="s">
        <v>443</v>
      </c>
      <c r="Q132" s="125">
        <v>21.04</v>
      </c>
      <c r="R132" s="125" t="s">
        <v>668</v>
      </c>
      <c r="S132" s="125">
        <v>40</v>
      </c>
    </row>
    <row r="133" spans="11:19" ht="36.75" customHeight="1" x14ac:dyDescent="0.25">
      <c r="K133" s="125" t="s">
        <v>669</v>
      </c>
      <c r="L133" s="125">
        <v>84127</v>
      </c>
      <c r="M133" s="125">
        <v>84830</v>
      </c>
      <c r="N133" s="125" t="s">
        <v>390</v>
      </c>
      <c r="O133" s="125" t="s">
        <v>437</v>
      </c>
      <c r="P133" s="125" t="s">
        <v>463</v>
      </c>
      <c r="Q133" s="125">
        <v>19.82</v>
      </c>
      <c r="R133" s="125" t="s">
        <v>670</v>
      </c>
      <c r="S133" s="125">
        <v>135</v>
      </c>
    </row>
    <row r="134" spans="11:19" ht="36.75" customHeight="1" x14ac:dyDescent="0.25">
      <c r="K134" s="125" t="s">
        <v>671</v>
      </c>
      <c r="L134" s="125">
        <v>84128</v>
      </c>
      <c r="M134" s="125">
        <v>84400</v>
      </c>
      <c r="N134" s="125" t="s">
        <v>399</v>
      </c>
      <c r="O134" s="125" t="s">
        <v>399</v>
      </c>
      <c r="P134" s="125" t="s">
        <v>407</v>
      </c>
      <c r="Q134" s="125">
        <v>9.39</v>
      </c>
      <c r="R134" s="125" t="s">
        <v>672</v>
      </c>
      <c r="S134" s="125">
        <v>4.5999999999999996</v>
      </c>
    </row>
    <row r="135" spans="11:19" ht="36.75" customHeight="1" x14ac:dyDescent="0.25">
      <c r="K135" s="125" t="s">
        <v>431</v>
      </c>
      <c r="L135" s="125">
        <v>84129</v>
      </c>
      <c r="M135" s="125">
        <v>84700</v>
      </c>
      <c r="N135" s="125" t="s">
        <v>369</v>
      </c>
      <c r="O135" s="125" t="s">
        <v>431</v>
      </c>
      <c r="P135" s="125" t="s">
        <v>392</v>
      </c>
      <c r="Q135" s="125">
        <v>33.4</v>
      </c>
      <c r="R135" s="125" t="s">
        <v>673</v>
      </c>
      <c r="S135" s="125">
        <v>559</v>
      </c>
    </row>
    <row r="136" spans="11:19" ht="36.75" customHeight="1" x14ac:dyDescent="0.25">
      <c r="K136" s="125" t="s">
        <v>674</v>
      </c>
      <c r="L136" s="125">
        <v>84130</v>
      </c>
      <c r="M136" s="125">
        <v>84190</v>
      </c>
      <c r="N136" s="125" t="s">
        <v>390</v>
      </c>
      <c r="O136" s="125" t="s">
        <v>428</v>
      </c>
      <c r="P136" s="125" t="s">
        <v>412</v>
      </c>
      <c r="Q136" s="125">
        <v>6.75</v>
      </c>
      <c r="R136" s="125" t="s">
        <v>675</v>
      </c>
      <c r="S136" s="125">
        <v>18</v>
      </c>
    </row>
    <row r="137" spans="11:19" ht="36.75" customHeight="1" x14ac:dyDescent="0.25">
      <c r="K137" s="125" t="s">
        <v>676</v>
      </c>
      <c r="L137" s="125">
        <v>84131</v>
      </c>
      <c r="M137" s="125">
        <v>84300</v>
      </c>
      <c r="N137" s="125" t="s">
        <v>399</v>
      </c>
      <c r="O137" s="125" t="s">
        <v>452</v>
      </c>
      <c r="P137" s="125" t="s">
        <v>423</v>
      </c>
      <c r="Q137" s="125">
        <v>6.86</v>
      </c>
      <c r="R137" s="125" t="s">
        <v>677</v>
      </c>
      <c r="S137" s="125">
        <v>278</v>
      </c>
    </row>
    <row r="138" spans="11:19" ht="36.75" customHeight="1" x14ac:dyDescent="0.25">
      <c r="K138" s="125" t="s">
        <v>678</v>
      </c>
      <c r="L138" s="125">
        <v>84134</v>
      </c>
      <c r="M138" s="125">
        <v>84850</v>
      </c>
      <c r="N138" s="125" t="s">
        <v>390</v>
      </c>
      <c r="O138" s="125" t="s">
        <v>428</v>
      </c>
      <c r="P138" s="125" t="s">
        <v>463</v>
      </c>
      <c r="Q138" s="125">
        <v>17.649999999999999</v>
      </c>
      <c r="R138" s="125" t="s">
        <v>679</v>
      </c>
      <c r="S138" s="125">
        <v>41</v>
      </c>
    </row>
    <row r="139" spans="11:19" ht="36.75" customHeight="1" x14ac:dyDescent="0.25">
      <c r="K139" s="125" t="s">
        <v>680</v>
      </c>
      <c r="L139" s="125">
        <v>84135</v>
      </c>
      <c r="M139" s="125">
        <v>84100</v>
      </c>
      <c r="N139" s="125" t="s">
        <v>390</v>
      </c>
      <c r="O139" s="125" t="s">
        <v>437</v>
      </c>
      <c r="P139" s="125" t="s">
        <v>463</v>
      </c>
      <c r="Q139" s="125">
        <v>18.48</v>
      </c>
      <c r="R139" s="125" t="s">
        <v>681</v>
      </c>
      <c r="S139" s="125">
        <v>89</v>
      </c>
    </row>
    <row r="140" spans="11:19" ht="36.75" customHeight="1" x14ac:dyDescent="0.25">
      <c r="K140" s="125" t="s">
        <v>682</v>
      </c>
      <c r="L140" s="125">
        <v>84136</v>
      </c>
      <c r="M140" s="125">
        <v>84190</v>
      </c>
      <c r="N140" s="125" t="s">
        <v>390</v>
      </c>
      <c r="O140" s="125" t="s">
        <v>428</v>
      </c>
      <c r="P140" s="125" t="s">
        <v>412</v>
      </c>
      <c r="Q140" s="125">
        <v>8.9700000000000006</v>
      </c>
      <c r="R140" s="125" t="s">
        <v>683</v>
      </c>
      <c r="S140" s="125">
        <v>146</v>
      </c>
    </row>
    <row r="141" spans="11:19" ht="36.75" customHeight="1" x14ac:dyDescent="0.25">
      <c r="K141" s="125" t="s">
        <v>428</v>
      </c>
      <c r="L141" s="125">
        <v>84137</v>
      </c>
      <c r="M141" s="125">
        <v>84110</v>
      </c>
      <c r="N141" s="125" t="s">
        <v>390</v>
      </c>
      <c r="O141" s="125" t="s">
        <v>428</v>
      </c>
      <c r="P141" s="125" t="s">
        <v>443</v>
      </c>
      <c r="Q141" s="125">
        <v>26.99</v>
      </c>
      <c r="R141" s="125" t="s">
        <v>684</v>
      </c>
      <c r="S141" s="125">
        <v>222</v>
      </c>
    </row>
    <row r="142" spans="11:19" ht="36.75" customHeight="1" x14ac:dyDescent="0.25">
      <c r="K142" s="125" t="s">
        <v>513</v>
      </c>
      <c r="L142" s="125">
        <v>84138</v>
      </c>
      <c r="M142" s="125">
        <v>84600</v>
      </c>
      <c r="N142" s="125" t="s">
        <v>390</v>
      </c>
      <c r="O142" s="125" t="s">
        <v>513</v>
      </c>
      <c r="P142" s="125" t="s">
        <v>514</v>
      </c>
      <c r="Q142" s="125">
        <v>57.97</v>
      </c>
      <c r="R142" s="125" t="s">
        <v>685</v>
      </c>
      <c r="S142" s="125">
        <v>163</v>
      </c>
    </row>
    <row r="143" spans="11:19" ht="36.75" customHeight="1" x14ac:dyDescent="0.25">
      <c r="K143" s="125" t="s">
        <v>686</v>
      </c>
      <c r="L143" s="125">
        <v>84140</v>
      </c>
      <c r="M143" s="125">
        <v>84160</v>
      </c>
      <c r="N143" s="125" t="s">
        <v>399</v>
      </c>
      <c r="O143" s="125" t="s">
        <v>452</v>
      </c>
      <c r="P143" s="125" t="s">
        <v>423</v>
      </c>
      <c r="Q143" s="125">
        <v>15.55</v>
      </c>
      <c r="R143" s="125" t="s">
        <v>687</v>
      </c>
      <c r="S143" s="125">
        <v>37</v>
      </c>
    </row>
    <row r="144" spans="11:19" ht="36.75" customHeight="1" x14ac:dyDescent="0.25">
      <c r="K144" s="125" t="s">
        <v>688</v>
      </c>
      <c r="L144" s="125">
        <v>84141</v>
      </c>
      <c r="M144" s="125">
        <v>84270</v>
      </c>
      <c r="N144" s="125" t="s">
        <v>369</v>
      </c>
      <c r="O144" s="125" t="s">
        <v>517</v>
      </c>
      <c r="P144" s="125" t="s">
        <v>370</v>
      </c>
      <c r="Q144" s="125">
        <v>11.18</v>
      </c>
      <c r="R144" s="125" t="s">
        <v>689</v>
      </c>
      <c r="S144" s="138">
        <v>1007</v>
      </c>
    </row>
    <row r="145" spans="11:19" ht="36.75" customHeight="1" x14ac:dyDescent="0.25">
      <c r="K145" s="125" t="s">
        <v>690</v>
      </c>
      <c r="L145" s="125">
        <v>84142</v>
      </c>
      <c r="M145" s="125">
        <v>84740</v>
      </c>
      <c r="N145" s="125" t="s">
        <v>369</v>
      </c>
      <c r="O145" s="125" t="s">
        <v>517</v>
      </c>
      <c r="P145" s="125" t="s">
        <v>370</v>
      </c>
      <c r="Q145" s="125">
        <v>16.39</v>
      </c>
      <c r="R145" s="125" t="s">
        <v>691</v>
      </c>
      <c r="S145" s="125">
        <v>181</v>
      </c>
    </row>
    <row r="146" spans="11:19" ht="36.75" customHeight="1" x14ac:dyDescent="0.25">
      <c r="K146" s="125" t="s">
        <v>692</v>
      </c>
      <c r="L146" s="125">
        <v>84143</v>
      </c>
      <c r="M146" s="125">
        <v>84210</v>
      </c>
      <c r="N146" s="125" t="s">
        <v>390</v>
      </c>
      <c r="O146" s="125" t="s">
        <v>415</v>
      </c>
      <c r="P146" s="125" t="s">
        <v>412</v>
      </c>
      <c r="Q146" s="125">
        <v>35.01</v>
      </c>
      <c r="R146" s="125" t="s">
        <v>693</v>
      </c>
      <c r="S146" s="125">
        <v>29</v>
      </c>
    </row>
    <row r="147" spans="11:19" ht="36.75" customHeight="1" x14ac:dyDescent="0.25">
      <c r="K147" s="125" t="s">
        <v>694</v>
      </c>
      <c r="L147" s="125">
        <v>84144</v>
      </c>
      <c r="M147" s="125">
        <v>84750</v>
      </c>
      <c r="N147" s="125" t="s">
        <v>399</v>
      </c>
      <c r="O147" s="125" t="s">
        <v>399</v>
      </c>
      <c r="P147" s="125" t="s">
        <v>407</v>
      </c>
      <c r="Q147" s="125">
        <v>34.590000000000003</v>
      </c>
      <c r="R147" s="125" t="s">
        <v>695</v>
      </c>
      <c r="S147" s="125">
        <v>18</v>
      </c>
    </row>
    <row r="148" spans="11:19" ht="36.75" customHeight="1" x14ac:dyDescent="0.25">
      <c r="K148" s="125" t="s">
        <v>696</v>
      </c>
      <c r="L148" s="125">
        <v>84145</v>
      </c>
      <c r="M148" s="125">
        <v>84400</v>
      </c>
      <c r="N148" s="125" t="s">
        <v>399</v>
      </c>
      <c r="O148" s="125" t="s">
        <v>399</v>
      </c>
      <c r="P148" s="125" t="s">
        <v>407</v>
      </c>
      <c r="Q148" s="125">
        <v>30.05</v>
      </c>
      <c r="R148" s="125" t="s">
        <v>697</v>
      </c>
      <c r="S148" s="125">
        <v>26</v>
      </c>
    </row>
    <row r="149" spans="11:19" ht="36.75" customHeight="1" x14ac:dyDescent="0.25">
      <c r="K149" s="125" t="s">
        <v>698</v>
      </c>
      <c r="L149" s="125">
        <v>84146</v>
      </c>
      <c r="M149" s="125">
        <v>84110</v>
      </c>
      <c r="N149" s="125" t="s">
        <v>390</v>
      </c>
      <c r="O149" s="125" t="s">
        <v>428</v>
      </c>
      <c r="P149" s="125" t="s">
        <v>443</v>
      </c>
      <c r="Q149" s="125">
        <v>11.38</v>
      </c>
      <c r="R149" s="125" t="s">
        <v>699</v>
      </c>
      <c r="S149" s="125">
        <v>44</v>
      </c>
    </row>
    <row r="150" spans="11:19" ht="36.75" customHeight="1" x14ac:dyDescent="0.25">
      <c r="K150" s="125" t="s">
        <v>700</v>
      </c>
      <c r="L150" s="125">
        <v>84147</v>
      </c>
      <c r="M150" s="125">
        <v>84530</v>
      </c>
      <c r="N150" s="125" t="s">
        <v>399</v>
      </c>
      <c r="O150" s="125" t="s">
        <v>400</v>
      </c>
      <c r="P150" s="125" t="s">
        <v>401</v>
      </c>
      <c r="Q150" s="125">
        <v>18.25</v>
      </c>
      <c r="R150" s="125" t="s">
        <v>701</v>
      </c>
      <c r="S150" s="125">
        <v>191</v>
      </c>
    </row>
    <row r="151" spans="11:19" ht="36.75" customHeight="1" x14ac:dyDescent="0.25">
      <c r="K151" s="125" t="s">
        <v>702</v>
      </c>
      <c r="L151" s="125">
        <v>84148</v>
      </c>
      <c r="M151" s="125">
        <v>84570</v>
      </c>
      <c r="N151" s="125" t="s">
        <v>390</v>
      </c>
      <c r="O151" s="125" t="s">
        <v>415</v>
      </c>
      <c r="P151" s="125" t="s">
        <v>416</v>
      </c>
      <c r="Q151" s="125">
        <v>27.08</v>
      </c>
      <c r="R151" s="125" t="s">
        <v>703</v>
      </c>
      <c r="S151" s="125">
        <v>48</v>
      </c>
    </row>
    <row r="152" spans="11:19" ht="36.75" customHeight="1" x14ac:dyDescent="0.25">
      <c r="K152" s="125" t="s">
        <v>704</v>
      </c>
      <c r="L152" s="125">
        <v>84149</v>
      </c>
      <c r="M152" s="125">
        <v>84150</v>
      </c>
      <c r="N152" s="125" t="s">
        <v>390</v>
      </c>
      <c r="O152" s="125" t="s">
        <v>428</v>
      </c>
      <c r="P152" s="125" t="s">
        <v>463</v>
      </c>
      <c r="Q152" s="125">
        <v>14.79</v>
      </c>
      <c r="R152" s="125" t="s">
        <v>705</v>
      </c>
      <c r="S152" s="125">
        <v>113</v>
      </c>
    </row>
    <row r="153" spans="11:19" ht="36.75" customHeight="1" x14ac:dyDescent="0.25">
      <c r="K153" s="125" t="s">
        <v>706</v>
      </c>
      <c r="L153" s="125">
        <v>84150</v>
      </c>
      <c r="M153" s="125">
        <v>84820</v>
      </c>
      <c r="N153" s="125" t="s">
        <v>390</v>
      </c>
      <c r="O153" s="125" t="s">
        <v>513</v>
      </c>
      <c r="P153" s="125" t="s">
        <v>514</v>
      </c>
      <c r="Q153" s="125">
        <v>41.07</v>
      </c>
      <c r="R153" s="125" t="s">
        <v>707</v>
      </c>
      <c r="S153" s="125">
        <v>48</v>
      </c>
    </row>
    <row r="154" spans="11:19" ht="36.75" customHeight="1" x14ac:dyDescent="0.25">
      <c r="K154" s="125" t="s">
        <v>708</v>
      </c>
      <c r="L154" s="125">
        <v>84151</v>
      </c>
      <c r="M154" s="125">
        <v>84240</v>
      </c>
      <c r="N154" s="125" t="s">
        <v>399</v>
      </c>
      <c r="O154" s="125" t="s">
        <v>400</v>
      </c>
      <c r="P154" s="125" t="s">
        <v>401</v>
      </c>
      <c r="Q154" s="125">
        <v>16.149999999999999</v>
      </c>
      <c r="R154" s="125" t="s">
        <v>709</v>
      </c>
      <c r="S154" s="125">
        <v>10</v>
      </c>
    </row>
  </sheetData>
  <sheetProtection algorithmName="SHA-512" hashValue="wPEJayH6f6GLYxn89HoBLwlTk59Sd9HaLOrRXWBKVidJKJpbG9uIF1gbhsF3ekjw6vqW/Mew95BIxA+9aD7khA==" saltValue="yYX23ePAgdAtrDAsuip02g==" spinCount="100000" sheet="1" scenarios="1" formatCells="0" formatColumns="0" formatRows="0" insertColumns="0" insertRows="0" selectLockedCells="1"/>
  <mergeCells count="31">
    <mergeCell ref="B24:D24"/>
    <mergeCell ref="F24:H24"/>
    <mergeCell ref="B25:D25"/>
    <mergeCell ref="F25:H25"/>
    <mergeCell ref="B26:H26"/>
    <mergeCell ref="A52:H52"/>
    <mergeCell ref="B20:H20"/>
    <mergeCell ref="B21:D21"/>
    <mergeCell ref="F21:H21"/>
    <mergeCell ref="B22:D22"/>
    <mergeCell ref="F22:H22"/>
    <mergeCell ref="B23:H23"/>
    <mergeCell ref="B15:H15"/>
    <mergeCell ref="B16:H16"/>
    <mergeCell ref="B17:H17"/>
    <mergeCell ref="B18:D18"/>
    <mergeCell ref="F18:H18"/>
    <mergeCell ref="B19:D19"/>
    <mergeCell ref="F19:H19"/>
    <mergeCell ref="B8:H8"/>
    <mergeCell ref="B9:H9"/>
    <mergeCell ref="B11:H11"/>
    <mergeCell ref="B12:H12"/>
    <mergeCell ref="B13:H13"/>
    <mergeCell ref="B14:H14"/>
    <mergeCell ref="A1:H1"/>
    <mergeCell ref="B2:H2"/>
    <mergeCell ref="B3:H3"/>
    <mergeCell ref="B5:H5"/>
    <mergeCell ref="C6:H6"/>
    <mergeCell ref="B7:H7"/>
  </mergeCells>
  <dataValidations count="17">
    <dataValidation type="decimal" allowBlank="1" showInputMessage="1" showErrorMessage="1" sqref="B55:E59 B63:E69">
      <formula1>-1.11111111111111E+22</formula1>
      <formula2>1.11111111111111E+25</formula2>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showInputMessage="1" showErrorMessage="1" prompt="Merci de choisir dans la liste le thème de l'appel à initiatives 2021 auquel peut être rattachée l'action que vous proposez._x000a_Pour voir les possibilités ? Cliquez sur la flèche en bas à droite de la cellule" sqref="B7:H7">
      <formula1>INDIRECT(B6)</formula1>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ne pouvez saisir que des nombres entiers. " sqref="H29:H43"/>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2021</oddHeader>
    <oddFooter>&amp;RPages : &amp;P/&amp;N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B1" zoomScaleNormal="100" workbookViewId="0">
      <selection activeCell="B5" sqref="B5:H5"/>
    </sheetView>
  </sheetViews>
  <sheetFormatPr baseColWidth="10" defaultColWidth="11.44140625" defaultRowHeight="36.75" customHeight="1" x14ac:dyDescent="0.25"/>
  <cols>
    <col min="1" max="1" width="34.6640625" style="67" customWidth="1"/>
    <col min="2" max="2" width="15" style="57" bestFit="1" customWidth="1"/>
    <col min="3" max="6" width="19" style="57" customWidth="1"/>
    <col min="7" max="8" width="19" style="55" customWidth="1"/>
    <col min="9" max="9" width="11.44140625" style="120"/>
    <col min="10" max="10" width="11.44140625" style="85"/>
    <col min="11" max="11" width="27.6640625" style="125" bestFit="1" customWidth="1"/>
    <col min="12" max="13" width="7.6640625" style="125" bestFit="1" customWidth="1"/>
    <col min="14" max="23" width="10.109375" style="125" customWidth="1"/>
    <col min="24" max="24" width="13.44140625" style="125" customWidth="1"/>
    <col min="25" max="25" width="102.5546875" style="125" bestFit="1" customWidth="1"/>
    <col min="26" max="27" width="11.44140625" style="125"/>
    <col min="28" max="28" width="11.44140625" style="126"/>
    <col min="29" max="32" width="26.44140625" style="126" customWidth="1"/>
    <col min="33" max="38" width="9.5546875" style="126" customWidth="1"/>
    <col min="39" max="56" width="11.44140625" style="126"/>
    <col min="57" max="58" width="11.44140625" style="86"/>
    <col min="59" max="78" width="11.44140625" style="85"/>
    <col min="79" max="80" width="11.44140625" style="87"/>
    <col min="81" max="16384" width="11.44140625" style="55"/>
  </cols>
  <sheetData>
    <row r="1" spans="1:46" ht="16.2" thickTop="1" x14ac:dyDescent="0.25">
      <c r="A1" s="252" t="str">
        <f ca="1">MID(CELL("filename",A1),FIND("]",CELL("filename",A1))+1,32)</f>
        <v>Projet 6</v>
      </c>
      <c r="B1" s="253"/>
      <c r="C1" s="253"/>
      <c r="D1" s="253"/>
      <c r="E1" s="253"/>
      <c r="F1" s="253"/>
      <c r="G1" s="253"/>
      <c r="H1" s="254"/>
      <c r="K1" s="125" t="s">
        <v>357</v>
      </c>
      <c r="L1" s="125" t="s">
        <v>358</v>
      </c>
      <c r="M1" s="125" t="s">
        <v>18</v>
      </c>
      <c r="N1" s="125" t="s">
        <v>359</v>
      </c>
      <c r="O1" s="125" t="s">
        <v>360</v>
      </c>
      <c r="P1" s="125" t="s">
        <v>361</v>
      </c>
      <c r="Q1" s="125" t="s">
        <v>362</v>
      </c>
      <c r="R1" s="125" t="s">
        <v>363</v>
      </c>
      <c r="S1" s="125" t="s">
        <v>364</v>
      </c>
      <c r="U1" s="125" t="s">
        <v>349</v>
      </c>
      <c r="V1" s="125" t="s">
        <v>365</v>
      </c>
      <c r="X1" s="125" t="s">
        <v>354</v>
      </c>
      <c r="Y1" s="125" t="s">
        <v>366</v>
      </c>
      <c r="AB1" s="126" t="s">
        <v>4</v>
      </c>
      <c r="AC1" s="126" t="s">
        <v>153</v>
      </c>
      <c r="AD1" s="126" t="s">
        <v>238</v>
      </c>
      <c r="AE1" s="126" t="s">
        <v>160</v>
      </c>
      <c r="AF1" s="126" t="s">
        <v>161</v>
      </c>
      <c r="AI1" s="127" t="s">
        <v>338</v>
      </c>
      <c r="AJ1" s="127" t="s">
        <v>339</v>
      </c>
      <c r="AK1" s="127" t="s">
        <v>340</v>
      </c>
      <c r="AL1" s="127" t="s">
        <v>341</v>
      </c>
      <c r="AM1" s="127" t="s">
        <v>342</v>
      </c>
      <c r="AO1" s="126" t="s">
        <v>326</v>
      </c>
      <c r="AP1" s="126" t="s">
        <v>327</v>
      </c>
      <c r="AQ1" s="126" t="s">
        <v>328</v>
      </c>
      <c r="AR1" s="126" t="s">
        <v>329</v>
      </c>
      <c r="AS1" s="126" t="s">
        <v>330</v>
      </c>
      <c r="AT1" s="126" t="s">
        <v>331</v>
      </c>
    </row>
    <row r="2" spans="1:46" ht="36.75" customHeight="1" x14ac:dyDescent="0.25">
      <c r="A2" s="52" t="s">
        <v>191</v>
      </c>
      <c r="B2" s="174" t="str">
        <f>IF(GENERALITES!D2="","",GENERALITES!D2)</f>
        <v/>
      </c>
      <c r="C2" s="174"/>
      <c r="D2" s="174"/>
      <c r="E2" s="174"/>
      <c r="F2" s="174"/>
      <c r="G2" s="174"/>
      <c r="H2" s="255"/>
      <c r="K2" s="125" t="s">
        <v>367</v>
      </c>
      <c r="L2" s="128">
        <v>84007</v>
      </c>
      <c r="M2" s="128" t="s">
        <v>368</v>
      </c>
      <c r="N2" s="128" t="s">
        <v>369</v>
      </c>
      <c r="O2" s="125" t="s">
        <v>367</v>
      </c>
      <c r="P2" s="128" t="s">
        <v>370</v>
      </c>
      <c r="Q2" s="128">
        <v>64.91</v>
      </c>
      <c r="R2" s="128" t="s">
        <v>371</v>
      </c>
      <c r="S2" s="129">
        <v>1416</v>
      </c>
      <c r="U2" s="125" t="s">
        <v>372</v>
      </c>
      <c r="V2" s="125" t="s">
        <v>373</v>
      </c>
      <c r="W2" s="125">
        <v>1</v>
      </c>
      <c r="X2" s="125" t="s">
        <v>374</v>
      </c>
      <c r="Y2" s="125" t="s">
        <v>375</v>
      </c>
      <c r="Z2" s="125" t="s">
        <v>376</v>
      </c>
      <c r="AB2" s="126" t="s">
        <v>188</v>
      </c>
      <c r="AC2" s="126" t="s">
        <v>146</v>
      </c>
      <c r="AD2" s="126" t="s">
        <v>245</v>
      </c>
      <c r="AE2" s="126" t="s">
        <v>154</v>
      </c>
      <c r="AF2" s="126" t="s">
        <v>155</v>
      </c>
      <c r="AI2" s="126" t="s">
        <v>146</v>
      </c>
      <c r="AJ2" s="126" t="s">
        <v>343</v>
      </c>
      <c r="AK2" s="126" t="s">
        <v>155</v>
      </c>
      <c r="AL2" s="126" t="s">
        <v>245</v>
      </c>
      <c r="AM2" s="126" t="s">
        <v>239</v>
      </c>
      <c r="AO2" s="130" t="s">
        <v>332</v>
      </c>
      <c r="AP2" s="130" t="s">
        <v>333</v>
      </c>
      <c r="AQ2" s="130" t="s">
        <v>334</v>
      </c>
      <c r="AR2" s="130" t="s">
        <v>335</v>
      </c>
      <c r="AS2" s="130" t="s">
        <v>336</v>
      </c>
      <c r="AT2" s="130" t="s">
        <v>337</v>
      </c>
    </row>
    <row r="3" spans="1:46" ht="36.75" customHeight="1" thickBot="1" x14ac:dyDescent="0.3">
      <c r="A3" s="53" t="s">
        <v>189</v>
      </c>
      <c r="B3" s="256"/>
      <c r="C3" s="256"/>
      <c r="D3" s="256"/>
      <c r="E3" s="256"/>
      <c r="F3" s="256"/>
      <c r="G3" s="256"/>
      <c r="H3" s="257"/>
      <c r="K3" s="125" t="s">
        <v>377</v>
      </c>
      <c r="L3" s="128">
        <v>84007</v>
      </c>
      <c r="M3" s="128" t="s">
        <v>368</v>
      </c>
      <c r="N3" s="128" t="s">
        <v>369</v>
      </c>
      <c r="O3" s="125" t="s">
        <v>377</v>
      </c>
      <c r="P3" s="128" t="s">
        <v>370</v>
      </c>
      <c r="Q3" s="128">
        <v>64.91</v>
      </c>
      <c r="R3" s="128" t="s">
        <v>371</v>
      </c>
      <c r="S3" s="129">
        <v>1416</v>
      </c>
      <c r="U3" s="125" t="s">
        <v>378</v>
      </c>
      <c r="V3" s="125" t="s">
        <v>379</v>
      </c>
      <c r="W3" s="125">
        <v>2</v>
      </c>
      <c r="X3" s="125" t="s">
        <v>380</v>
      </c>
      <c r="Y3" s="125" t="s">
        <v>381</v>
      </c>
      <c r="Z3" s="125" t="s">
        <v>382</v>
      </c>
      <c r="AC3" s="126" t="s">
        <v>147</v>
      </c>
      <c r="AD3" s="126" t="s">
        <v>246</v>
      </c>
      <c r="AF3" s="126" t="s">
        <v>156</v>
      </c>
      <c r="AI3" s="126" t="s">
        <v>147</v>
      </c>
      <c r="AK3" s="126" t="s">
        <v>156</v>
      </c>
      <c r="AL3" s="126" t="s">
        <v>246</v>
      </c>
      <c r="AM3" s="126" t="s">
        <v>240</v>
      </c>
      <c r="AO3" s="131" t="s">
        <v>285</v>
      </c>
      <c r="AP3" s="131" t="s">
        <v>295</v>
      </c>
      <c r="AQ3" s="131" t="s">
        <v>300</v>
      </c>
      <c r="AR3" s="131" t="s">
        <v>305</v>
      </c>
      <c r="AS3" s="131" t="s">
        <v>312</v>
      </c>
      <c r="AT3" s="131" t="s">
        <v>315</v>
      </c>
    </row>
    <row r="4" spans="1:46" ht="12.6" customHeight="1" thickTop="1" thickBot="1" x14ac:dyDescent="0.3">
      <c r="A4" s="66"/>
      <c r="B4" s="54"/>
      <c r="C4" s="54"/>
      <c r="D4" s="54"/>
      <c r="E4" s="54"/>
      <c r="F4" s="54"/>
      <c r="K4" s="125" t="s">
        <v>383</v>
      </c>
      <c r="L4" s="128">
        <v>84007</v>
      </c>
      <c r="M4" s="128" t="s">
        <v>368</v>
      </c>
      <c r="N4" s="128" t="s">
        <v>369</v>
      </c>
      <c r="O4" s="125" t="s">
        <v>383</v>
      </c>
      <c r="P4" s="128" t="s">
        <v>370</v>
      </c>
      <c r="Q4" s="128">
        <v>64.91</v>
      </c>
      <c r="R4" s="128" t="s">
        <v>371</v>
      </c>
      <c r="S4" s="129">
        <v>1416</v>
      </c>
      <c r="U4" s="125" t="s">
        <v>384</v>
      </c>
      <c r="V4" s="125" t="s">
        <v>385</v>
      </c>
      <c r="W4" s="125">
        <v>3</v>
      </c>
      <c r="X4" s="125" t="s">
        <v>386</v>
      </c>
      <c r="Y4" s="125" t="s">
        <v>387</v>
      </c>
      <c r="Z4" s="125" t="s">
        <v>388</v>
      </c>
      <c r="AC4" s="126" t="s">
        <v>148</v>
      </c>
      <c r="AD4" s="126" t="s">
        <v>247</v>
      </c>
      <c r="AF4" s="126" t="s">
        <v>157</v>
      </c>
      <c r="AI4" s="126" t="s">
        <v>148</v>
      </c>
      <c r="AK4" s="126" t="s">
        <v>344</v>
      </c>
      <c r="AL4" s="126" t="s">
        <v>247</v>
      </c>
      <c r="AM4" s="126" t="s">
        <v>241</v>
      </c>
      <c r="AO4" s="131" t="s">
        <v>291</v>
      </c>
      <c r="AT4" s="131" t="s">
        <v>320</v>
      </c>
    </row>
    <row r="5" spans="1:46" ht="20.25" customHeight="1" thickTop="1" x14ac:dyDescent="0.25">
      <c r="A5" s="101" t="s">
        <v>56</v>
      </c>
      <c r="B5" s="250"/>
      <c r="C5" s="250"/>
      <c r="D5" s="250"/>
      <c r="E5" s="250"/>
      <c r="F5" s="250"/>
      <c r="G5" s="250"/>
      <c r="H5" s="251"/>
      <c r="K5" s="125" t="s">
        <v>389</v>
      </c>
      <c r="L5" s="125">
        <v>84001</v>
      </c>
      <c r="M5" s="125">
        <v>84210</v>
      </c>
      <c r="N5" s="125" t="s">
        <v>390</v>
      </c>
      <c r="O5" s="125" t="s">
        <v>391</v>
      </c>
      <c r="P5" s="125" t="s">
        <v>392</v>
      </c>
      <c r="Q5" s="125">
        <v>6.4</v>
      </c>
      <c r="R5" s="125" t="s">
        <v>393</v>
      </c>
      <c r="S5" s="125">
        <v>441</v>
      </c>
      <c r="U5" s="125" t="s">
        <v>394</v>
      </c>
      <c r="V5" s="125" t="s">
        <v>395</v>
      </c>
      <c r="W5" s="125">
        <v>4</v>
      </c>
      <c r="X5" s="125" t="s">
        <v>396</v>
      </c>
      <c r="Y5" s="125" t="s">
        <v>397</v>
      </c>
      <c r="AC5" s="126" t="s">
        <v>149</v>
      </c>
      <c r="AD5" s="126" t="s">
        <v>248</v>
      </c>
      <c r="AF5" s="126" t="s">
        <v>158</v>
      </c>
      <c r="AI5" s="126" t="s">
        <v>149</v>
      </c>
      <c r="AK5" s="126" t="s">
        <v>345</v>
      </c>
      <c r="AL5" s="126" t="s">
        <v>248</v>
      </c>
      <c r="AM5" s="126" t="s">
        <v>242</v>
      </c>
    </row>
    <row r="6" spans="1:46" ht="26.4" x14ac:dyDescent="0.25">
      <c r="A6" s="52" t="s">
        <v>253</v>
      </c>
      <c r="B6" s="51" t="str">
        <f>IF(C6=AO2,"AXE_1",IF(C6=AP2,"AXE_2",IF(C6=AQ2,"AXE_3",IF(C6=AR2,"AXE_4",IF(C6=AS2,"AXE_5",IF(C6=AT2,"AXE_6",""))))))</f>
        <v/>
      </c>
      <c r="C6" s="262"/>
      <c r="D6" s="263"/>
      <c r="E6" s="263"/>
      <c r="F6" s="263"/>
      <c r="G6" s="263"/>
      <c r="H6" s="264"/>
      <c r="K6" s="125" t="s">
        <v>398</v>
      </c>
      <c r="L6" s="125">
        <v>84002</v>
      </c>
      <c r="M6" s="125">
        <v>84240</v>
      </c>
      <c r="N6" s="125" t="s">
        <v>399</v>
      </c>
      <c r="O6" s="125" t="s">
        <v>400</v>
      </c>
      <c r="P6" s="125" t="s">
        <v>401</v>
      </c>
      <c r="Q6" s="125">
        <v>17.63</v>
      </c>
      <c r="R6" s="125" t="s">
        <v>402</v>
      </c>
      <c r="S6" s="125">
        <v>58</v>
      </c>
      <c r="U6" s="125" t="s">
        <v>403</v>
      </c>
      <c r="V6" s="125" t="s">
        <v>404</v>
      </c>
      <c r="W6" s="125">
        <v>5</v>
      </c>
      <c r="X6" s="125" t="s">
        <v>405</v>
      </c>
      <c r="Y6" s="125" t="s">
        <v>406</v>
      </c>
      <c r="AC6" s="126" t="s">
        <v>150</v>
      </c>
      <c r="AD6" s="126" t="s">
        <v>249</v>
      </c>
      <c r="AI6" s="126" t="s">
        <v>150</v>
      </c>
      <c r="AL6" s="126" t="s">
        <v>249</v>
      </c>
      <c r="AM6" s="126" t="s">
        <v>243</v>
      </c>
    </row>
    <row r="7" spans="1:46" ht="26.4" x14ac:dyDescent="0.25">
      <c r="A7" s="52" t="s">
        <v>279</v>
      </c>
      <c r="B7" s="258"/>
      <c r="C7" s="258"/>
      <c r="D7" s="258"/>
      <c r="E7" s="258"/>
      <c r="F7" s="258"/>
      <c r="G7" s="258"/>
      <c r="H7" s="259"/>
      <c r="K7" s="125" t="s">
        <v>399</v>
      </c>
      <c r="L7" s="125">
        <v>84003</v>
      </c>
      <c r="M7" s="125">
        <v>84400</v>
      </c>
      <c r="N7" s="125" t="s">
        <v>399</v>
      </c>
      <c r="O7" s="125" t="s">
        <v>399</v>
      </c>
      <c r="P7" s="125" t="s">
        <v>407</v>
      </c>
      <c r="Q7" s="125">
        <v>44.57</v>
      </c>
      <c r="R7" s="125" t="s">
        <v>408</v>
      </c>
      <c r="S7" s="125">
        <v>256</v>
      </c>
      <c r="W7" s="125">
        <v>6</v>
      </c>
      <c r="X7" s="125" t="s">
        <v>409</v>
      </c>
      <c r="Y7" s="125" t="s">
        <v>410</v>
      </c>
      <c r="AC7" s="126" t="s">
        <v>151</v>
      </c>
      <c r="AD7" s="126" t="s">
        <v>250</v>
      </c>
      <c r="AI7" s="126" t="s">
        <v>151</v>
      </c>
      <c r="AL7" s="126" t="s">
        <v>250</v>
      </c>
      <c r="AM7" s="126" t="s">
        <v>244</v>
      </c>
    </row>
    <row r="8" spans="1:46" ht="13.2" x14ac:dyDescent="0.25">
      <c r="A8" s="52" t="s">
        <v>254</v>
      </c>
      <c r="B8" s="258"/>
      <c r="C8" s="258"/>
      <c r="D8" s="258"/>
      <c r="E8" s="258"/>
      <c r="F8" s="258"/>
      <c r="G8" s="258"/>
      <c r="H8" s="259"/>
      <c r="K8" s="125" t="s">
        <v>411</v>
      </c>
      <c r="L8" s="125">
        <v>84004</v>
      </c>
      <c r="M8" s="125">
        <v>84810</v>
      </c>
      <c r="N8" s="125" t="s">
        <v>390</v>
      </c>
      <c r="O8" s="125" t="s">
        <v>390</v>
      </c>
      <c r="P8" s="125" t="s">
        <v>412</v>
      </c>
      <c r="Q8" s="125">
        <v>15.7</v>
      </c>
      <c r="R8" s="125" t="s">
        <v>413</v>
      </c>
      <c r="S8" s="125">
        <v>361</v>
      </c>
      <c r="W8" s="125">
        <v>7</v>
      </c>
      <c r="AC8" s="126" t="s">
        <v>152</v>
      </c>
      <c r="AD8" s="126" t="s">
        <v>251</v>
      </c>
      <c r="AI8" s="126" t="s">
        <v>152</v>
      </c>
      <c r="AL8" s="126" t="s">
        <v>251</v>
      </c>
      <c r="AM8" s="126" t="s">
        <v>159</v>
      </c>
    </row>
    <row r="9" spans="1:46" ht="27" thickBot="1" x14ac:dyDescent="0.3">
      <c r="A9" s="53" t="s">
        <v>255</v>
      </c>
      <c r="B9" s="260"/>
      <c r="C9" s="260"/>
      <c r="D9" s="260"/>
      <c r="E9" s="260"/>
      <c r="F9" s="260"/>
      <c r="G9" s="260"/>
      <c r="H9" s="261"/>
      <c r="K9" s="125" t="s">
        <v>414</v>
      </c>
      <c r="L9" s="125">
        <v>84005</v>
      </c>
      <c r="M9" s="125">
        <v>84390</v>
      </c>
      <c r="N9" s="125" t="s">
        <v>390</v>
      </c>
      <c r="O9" s="125" t="s">
        <v>415</v>
      </c>
      <c r="P9" s="125" t="s">
        <v>416</v>
      </c>
      <c r="Q9" s="125">
        <v>28.9</v>
      </c>
      <c r="R9" s="125" t="s">
        <v>417</v>
      </c>
      <c r="S9" s="125">
        <v>7.1</v>
      </c>
      <c r="W9" s="125">
        <v>8</v>
      </c>
      <c r="AD9" s="126" t="s">
        <v>252</v>
      </c>
      <c r="AL9" s="126" t="s">
        <v>252</v>
      </c>
      <c r="AM9" s="132"/>
    </row>
    <row r="10" spans="1:46" ht="12.6" customHeight="1" thickTop="1" thickBot="1" x14ac:dyDescent="0.3">
      <c r="A10" s="66"/>
      <c r="B10" s="54"/>
      <c r="C10" s="54"/>
      <c r="D10" s="54"/>
      <c r="E10" s="54"/>
      <c r="F10" s="54"/>
      <c r="K10" s="125" t="s">
        <v>418</v>
      </c>
      <c r="L10" s="128">
        <v>84006</v>
      </c>
      <c r="M10" s="128">
        <v>84400</v>
      </c>
      <c r="N10" s="128" t="s">
        <v>399</v>
      </c>
      <c r="O10" s="125" t="s">
        <v>399</v>
      </c>
      <c r="P10" s="128" t="s">
        <v>407</v>
      </c>
      <c r="Q10" s="128">
        <v>7.5</v>
      </c>
      <c r="R10" s="128" t="s">
        <v>419</v>
      </c>
      <c r="S10" s="129">
        <v>9.5</v>
      </c>
      <c r="W10" s="125">
        <v>9</v>
      </c>
      <c r="AD10" s="126" t="s">
        <v>239</v>
      </c>
      <c r="AO10" s="131"/>
      <c r="AT10" s="131"/>
    </row>
    <row r="11" spans="1:46" ht="149.25" customHeight="1" thickTop="1" x14ac:dyDescent="0.25">
      <c r="A11" s="95" t="s">
        <v>267</v>
      </c>
      <c r="B11" s="249"/>
      <c r="C11" s="250"/>
      <c r="D11" s="250"/>
      <c r="E11" s="250"/>
      <c r="F11" s="250"/>
      <c r="G11" s="250"/>
      <c r="H11" s="251"/>
      <c r="K11" s="125" t="s">
        <v>420</v>
      </c>
      <c r="L11" s="125">
        <v>84012</v>
      </c>
      <c r="M11" s="125">
        <v>84190</v>
      </c>
      <c r="N11" s="125" t="s">
        <v>390</v>
      </c>
      <c r="O11" s="125" t="s">
        <v>391</v>
      </c>
      <c r="P11" s="125" t="s">
        <v>412</v>
      </c>
      <c r="Q11" s="125">
        <v>18.89</v>
      </c>
      <c r="R11" s="125" t="s">
        <v>421</v>
      </c>
      <c r="S11" s="125">
        <v>128</v>
      </c>
      <c r="W11" s="125">
        <v>10</v>
      </c>
      <c r="AD11" s="126" t="s">
        <v>240</v>
      </c>
    </row>
    <row r="12" spans="1:46" ht="149.25" customHeight="1" x14ac:dyDescent="0.25">
      <c r="A12" s="95" t="s">
        <v>27</v>
      </c>
      <c r="B12" s="269"/>
      <c r="C12" s="258"/>
      <c r="D12" s="258"/>
      <c r="E12" s="258"/>
      <c r="F12" s="258"/>
      <c r="G12" s="258"/>
      <c r="H12" s="259"/>
      <c r="K12" s="125" t="s">
        <v>422</v>
      </c>
      <c r="L12" s="125">
        <v>84013</v>
      </c>
      <c r="M12" s="125">
        <v>84220</v>
      </c>
      <c r="N12" s="125" t="s">
        <v>399</v>
      </c>
      <c r="O12" s="125" t="s">
        <v>399</v>
      </c>
      <c r="P12" s="125" t="s">
        <v>423</v>
      </c>
      <c r="Q12" s="125">
        <v>2.59</v>
      </c>
      <c r="R12" s="125" t="s">
        <v>424</v>
      </c>
      <c r="S12" s="125">
        <v>98</v>
      </c>
      <c r="AD12" s="126" t="s">
        <v>241</v>
      </c>
    </row>
    <row r="13" spans="1:46" ht="93.75" customHeight="1" x14ac:dyDescent="0.25">
      <c r="A13" s="95" t="s">
        <v>190</v>
      </c>
      <c r="B13" s="269"/>
      <c r="C13" s="258"/>
      <c r="D13" s="258"/>
      <c r="E13" s="258"/>
      <c r="F13" s="258"/>
      <c r="G13" s="258"/>
      <c r="H13" s="259"/>
      <c r="K13" s="125" t="s">
        <v>425</v>
      </c>
      <c r="L13" s="125">
        <v>84014</v>
      </c>
      <c r="M13" s="125">
        <v>84120</v>
      </c>
      <c r="N13" s="125" t="s">
        <v>399</v>
      </c>
      <c r="O13" s="125" t="s">
        <v>400</v>
      </c>
      <c r="P13" s="125" t="s">
        <v>401</v>
      </c>
      <c r="Q13" s="125">
        <v>56.07</v>
      </c>
      <c r="R13" s="125" t="s">
        <v>426</v>
      </c>
      <c r="S13" s="125">
        <v>20</v>
      </c>
      <c r="AD13" s="126" t="s">
        <v>242</v>
      </c>
    </row>
    <row r="14" spans="1:46" ht="89.25" customHeight="1" x14ac:dyDescent="0.25">
      <c r="A14" s="95" t="s">
        <v>28</v>
      </c>
      <c r="B14" s="269"/>
      <c r="C14" s="258"/>
      <c r="D14" s="258"/>
      <c r="E14" s="258"/>
      <c r="F14" s="258"/>
      <c r="G14" s="258"/>
      <c r="H14" s="259"/>
      <c r="K14" s="125" t="s">
        <v>427</v>
      </c>
      <c r="L14" s="125">
        <v>84015</v>
      </c>
      <c r="M14" s="125">
        <v>84340</v>
      </c>
      <c r="N14" s="125" t="s">
        <v>390</v>
      </c>
      <c r="O14" s="125" t="s">
        <v>428</v>
      </c>
      <c r="P14" s="125" t="s">
        <v>412</v>
      </c>
      <c r="Q14" s="125">
        <v>28.16</v>
      </c>
      <c r="R14" s="125" t="s">
        <v>429</v>
      </c>
      <c r="S14" s="125">
        <v>9.9</v>
      </c>
      <c r="AD14" s="126" t="s">
        <v>243</v>
      </c>
    </row>
    <row r="15" spans="1:46" ht="69" customHeight="1" x14ac:dyDescent="0.25">
      <c r="A15" s="95" t="s">
        <v>29</v>
      </c>
      <c r="B15" s="269"/>
      <c r="C15" s="258"/>
      <c r="D15" s="258"/>
      <c r="E15" s="258"/>
      <c r="F15" s="258"/>
      <c r="G15" s="258"/>
      <c r="H15" s="259"/>
      <c r="K15" s="125" t="s">
        <v>430</v>
      </c>
      <c r="L15" s="125">
        <v>84016</v>
      </c>
      <c r="M15" s="125">
        <v>84370</v>
      </c>
      <c r="N15" s="125" t="s">
        <v>369</v>
      </c>
      <c r="O15" s="125" t="s">
        <v>431</v>
      </c>
      <c r="P15" s="125" t="s">
        <v>392</v>
      </c>
      <c r="Q15" s="125">
        <v>24.79</v>
      </c>
      <c r="R15" s="125" t="s">
        <v>432</v>
      </c>
      <c r="S15" s="125">
        <v>209</v>
      </c>
      <c r="AD15" s="126" t="s">
        <v>244</v>
      </c>
    </row>
    <row r="16" spans="1:46" ht="90.75" customHeight="1" thickBot="1" x14ac:dyDescent="0.3">
      <c r="A16" s="96" t="s">
        <v>187</v>
      </c>
      <c r="B16" s="268"/>
      <c r="C16" s="260"/>
      <c r="D16" s="260"/>
      <c r="E16" s="260"/>
      <c r="F16" s="260"/>
      <c r="G16" s="260"/>
      <c r="H16" s="261"/>
      <c r="K16" s="125" t="s">
        <v>433</v>
      </c>
      <c r="L16" s="125">
        <v>84017</v>
      </c>
      <c r="M16" s="125">
        <v>84410</v>
      </c>
      <c r="N16" s="125" t="s">
        <v>390</v>
      </c>
      <c r="O16" s="125" t="s">
        <v>415</v>
      </c>
      <c r="P16" s="125" t="s">
        <v>412</v>
      </c>
      <c r="Q16" s="125">
        <v>91.03</v>
      </c>
      <c r="R16" s="125" t="s">
        <v>434</v>
      </c>
      <c r="S16" s="125">
        <v>34</v>
      </c>
      <c r="AD16" s="126" t="s">
        <v>159</v>
      </c>
    </row>
    <row r="17" spans="1:80" s="56" customFormat="1" ht="36.75" customHeight="1" thickTop="1" x14ac:dyDescent="0.15">
      <c r="A17" s="97" t="s">
        <v>263</v>
      </c>
      <c r="B17" s="236"/>
      <c r="C17" s="237"/>
      <c r="D17" s="237"/>
      <c r="E17" s="237"/>
      <c r="F17" s="237"/>
      <c r="G17" s="237"/>
      <c r="H17" s="238"/>
      <c r="I17" s="121"/>
      <c r="J17" s="88"/>
      <c r="K17" s="125" t="s">
        <v>435</v>
      </c>
      <c r="L17" s="125">
        <v>84018</v>
      </c>
      <c r="M17" s="125">
        <v>84570</v>
      </c>
      <c r="N17" s="125" t="s">
        <v>390</v>
      </c>
      <c r="O17" s="125" t="s">
        <v>415</v>
      </c>
      <c r="P17" s="125" t="s">
        <v>416</v>
      </c>
      <c r="Q17" s="125">
        <v>20.8</v>
      </c>
      <c r="R17" s="125" t="s">
        <v>436</v>
      </c>
      <c r="S17" s="125">
        <v>25</v>
      </c>
      <c r="T17" s="125"/>
      <c r="U17" s="125"/>
      <c r="V17" s="125"/>
      <c r="W17" s="125"/>
      <c r="X17" s="125"/>
      <c r="Y17" s="125"/>
      <c r="Z17" s="125"/>
      <c r="AA17" s="125"/>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86"/>
      <c r="BF17" s="86"/>
      <c r="BG17" s="88"/>
      <c r="BH17" s="88"/>
      <c r="BI17" s="88"/>
      <c r="BJ17" s="88"/>
      <c r="BK17" s="88"/>
      <c r="BL17" s="88"/>
      <c r="BM17" s="88"/>
      <c r="BN17" s="88"/>
      <c r="BO17" s="88"/>
      <c r="BP17" s="88"/>
      <c r="BQ17" s="88"/>
      <c r="BR17" s="88"/>
      <c r="BS17" s="88"/>
      <c r="BT17" s="88"/>
      <c r="BU17" s="88"/>
      <c r="BV17" s="88"/>
      <c r="BW17" s="88"/>
      <c r="BX17" s="88"/>
      <c r="BY17" s="88"/>
      <c r="BZ17" s="88"/>
      <c r="CA17" s="89"/>
      <c r="CB17" s="89"/>
    </row>
    <row r="18" spans="1:80" s="56" customFormat="1" ht="36.75" customHeight="1" x14ac:dyDescent="0.15">
      <c r="A18" s="98" t="s">
        <v>346</v>
      </c>
      <c r="B18" s="239"/>
      <c r="C18" s="240"/>
      <c r="D18" s="241"/>
      <c r="E18" s="141" t="s">
        <v>348</v>
      </c>
      <c r="F18" s="245"/>
      <c r="G18" s="240"/>
      <c r="H18" s="246"/>
      <c r="I18" s="121"/>
      <c r="J18" s="88"/>
      <c r="K18" s="125" t="s">
        <v>437</v>
      </c>
      <c r="L18" s="125">
        <v>84019</v>
      </c>
      <c r="M18" s="125">
        <v>84500</v>
      </c>
      <c r="N18" s="125" t="s">
        <v>390</v>
      </c>
      <c r="O18" s="125" t="s">
        <v>437</v>
      </c>
      <c r="P18" s="125" t="s">
        <v>438</v>
      </c>
      <c r="Q18" s="125">
        <v>54.03</v>
      </c>
      <c r="R18" s="125" t="s">
        <v>439</v>
      </c>
      <c r="S18" s="125">
        <v>250</v>
      </c>
      <c r="T18" s="125"/>
      <c r="U18" s="125"/>
      <c r="V18" s="125"/>
      <c r="W18" s="125"/>
      <c r="X18" s="125"/>
      <c r="Y18" s="125"/>
      <c r="Z18" s="125"/>
      <c r="AA18" s="125"/>
      <c r="AB18" s="126"/>
      <c r="AC18" s="126"/>
      <c r="AD18" s="125" t="s">
        <v>4</v>
      </c>
      <c r="AE18" s="133" t="s">
        <v>162</v>
      </c>
      <c r="AF18" s="133" t="s">
        <v>163</v>
      </c>
      <c r="AG18" s="133" t="s">
        <v>164</v>
      </c>
      <c r="AH18" s="133" t="s">
        <v>165</v>
      </c>
      <c r="AI18" s="133" t="s">
        <v>166</v>
      </c>
      <c r="AJ18" s="133" t="s">
        <v>167</v>
      </c>
      <c r="AK18" s="126"/>
      <c r="AL18" s="126"/>
      <c r="AM18" s="126"/>
      <c r="AN18" s="126"/>
      <c r="AO18" s="126"/>
      <c r="AP18" s="126"/>
      <c r="AQ18" s="126"/>
      <c r="AR18" s="126"/>
      <c r="AS18" s="126"/>
      <c r="AT18" s="126"/>
      <c r="AU18" s="126"/>
      <c r="AV18" s="126"/>
      <c r="AW18" s="126"/>
      <c r="AX18" s="126"/>
      <c r="AY18" s="126"/>
      <c r="AZ18" s="126"/>
      <c r="BA18" s="126"/>
      <c r="BB18" s="126"/>
      <c r="BC18" s="126"/>
      <c r="BD18" s="126"/>
      <c r="BE18" s="86"/>
      <c r="BF18" s="86"/>
      <c r="BG18" s="88"/>
      <c r="BH18" s="88"/>
      <c r="BI18" s="88"/>
      <c r="BJ18" s="88"/>
      <c r="BK18" s="88"/>
      <c r="BL18" s="88"/>
      <c r="BM18" s="88"/>
      <c r="BN18" s="88"/>
      <c r="BO18" s="88"/>
      <c r="BP18" s="88"/>
      <c r="BQ18" s="88"/>
      <c r="BR18" s="88"/>
      <c r="BS18" s="88"/>
      <c r="BT18" s="88"/>
      <c r="BU18" s="88"/>
      <c r="BV18" s="88"/>
      <c r="BW18" s="88"/>
      <c r="BX18" s="88"/>
      <c r="BY18" s="88"/>
      <c r="BZ18" s="88"/>
      <c r="CA18" s="89"/>
      <c r="CB18" s="89"/>
    </row>
    <row r="19" spans="1:80" s="56" customFormat="1" ht="36.75" customHeight="1" thickBot="1" x14ac:dyDescent="0.2">
      <c r="A19" s="98" t="s">
        <v>347</v>
      </c>
      <c r="B19" s="242"/>
      <c r="C19" s="243"/>
      <c r="D19" s="244"/>
      <c r="E19" s="141" t="s">
        <v>348</v>
      </c>
      <c r="F19" s="247"/>
      <c r="G19" s="243"/>
      <c r="H19" s="248"/>
      <c r="I19" s="121"/>
      <c r="J19" s="88"/>
      <c r="K19" s="125" t="s">
        <v>440</v>
      </c>
      <c r="L19" s="125">
        <v>84020</v>
      </c>
      <c r="M19" s="125">
        <v>84480</v>
      </c>
      <c r="N19" s="125" t="s">
        <v>399</v>
      </c>
      <c r="O19" s="125" t="s">
        <v>399</v>
      </c>
      <c r="P19" s="125" t="s">
        <v>407</v>
      </c>
      <c r="Q19" s="125">
        <v>51.12</v>
      </c>
      <c r="R19" s="125" t="s">
        <v>441</v>
      </c>
      <c r="S19" s="125">
        <v>26</v>
      </c>
      <c r="T19" s="125"/>
      <c r="U19" s="125"/>
      <c r="V19" s="125"/>
      <c r="W19" s="125"/>
      <c r="X19" s="125"/>
      <c r="Y19" s="125"/>
      <c r="Z19" s="125"/>
      <c r="AA19" s="125"/>
      <c r="AB19" s="126"/>
      <c r="AC19" s="126"/>
      <c r="AD19" s="128" t="s">
        <v>168</v>
      </c>
      <c r="AE19" s="134" t="s">
        <v>169</v>
      </c>
      <c r="AF19" s="134" t="s">
        <v>170</v>
      </c>
      <c r="AG19" s="134" t="s">
        <v>171</v>
      </c>
      <c r="AH19" s="134" t="s">
        <v>172</v>
      </c>
      <c r="AI19" s="134" t="s">
        <v>173</v>
      </c>
      <c r="AJ19" s="134" t="s">
        <v>174</v>
      </c>
      <c r="AK19" s="126"/>
      <c r="AL19" s="126"/>
      <c r="AM19" s="126"/>
      <c r="AN19" s="126"/>
      <c r="AO19" s="126"/>
      <c r="AP19" s="126"/>
      <c r="AQ19" s="126"/>
      <c r="AR19" s="126"/>
      <c r="AS19" s="126"/>
      <c r="AT19" s="126"/>
      <c r="AU19" s="126"/>
      <c r="AV19" s="126"/>
      <c r="AW19" s="126"/>
      <c r="AX19" s="126"/>
      <c r="AY19" s="126"/>
      <c r="AZ19" s="126"/>
      <c r="BA19" s="126"/>
      <c r="BB19" s="126"/>
      <c r="BC19" s="126"/>
      <c r="BD19" s="126"/>
      <c r="BE19" s="86"/>
      <c r="BF19" s="86"/>
      <c r="BG19" s="88"/>
      <c r="BH19" s="88"/>
      <c r="BI19" s="88"/>
      <c r="BJ19" s="88"/>
      <c r="BK19" s="88"/>
      <c r="BL19" s="88"/>
      <c r="BM19" s="88"/>
      <c r="BN19" s="88"/>
      <c r="BO19" s="88"/>
      <c r="BP19" s="88"/>
      <c r="BQ19" s="88"/>
      <c r="BR19" s="88"/>
      <c r="BS19" s="88"/>
      <c r="BT19" s="88"/>
      <c r="BU19" s="88"/>
      <c r="BV19" s="88"/>
      <c r="BW19" s="88"/>
      <c r="BX19" s="88"/>
      <c r="BY19" s="88"/>
      <c r="BZ19" s="88"/>
      <c r="CA19" s="89"/>
      <c r="CB19" s="89"/>
    </row>
    <row r="20" spans="1:80" s="56" customFormat="1" ht="36.75" customHeight="1" thickTop="1" x14ac:dyDescent="0.15">
      <c r="A20" s="97" t="s">
        <v>264</v>
      </c>
      <c r="B20" s="236"/>
      <c r="C20" s="237"/>
      <c r="D20" s="237"/>
      <c r="E20" s="237"/>
      <c r="F20" s="237"/>
      <c r="G20" s="237"/>
      <c r="H20" s="238"/>
      <c r="I20" s="121"/>
      <c r="J20" s="88"/>
      <c r="K20" s="125" t="s">
        <v>442</v>
      </c>
      <c r="L20" s="125">
        <v>84021</v>
      </c>
      <c r="M20" s="125">
        <v>84390</v>
      </c>
      <c r="N20" s="125" t="s">
        <v>390</v>
      </c>
      <c r="O20" s="125" t="s">
        <v>428</v>
      </c>
      <c r="P20" s="125" t="s">
        <v>443</v>
      </c>
      <c r="Q20" s="125">
        <v>28.18</v>
      </c>
      <c r="R20" s="125" t="s">
        <v>444</v>
      </c>
      <c r="S20" s="125">
        <v>3.1</v>
      </c>
      <c r="T20" s="125"/>
      <c r="U20" s="125"/>
      <c r="V20" s="125"/>
      <c r="W20" s="125"/>
      <c r="X20" s="125"/>
      <c r="Y20" s="125"/>
      <c r="Z20" s="125"/>
      <c r="AA20" s="125"/>
      <c r="AB20" s="126"/>
      <c r="AC20" s="126"/>
      <c r="AD20" s="128"/>
      <c r="AE20" s="134" t="s">
        <v>175</v>
      </c>
      <c r="AF20" s="134" t="s">
        <v>176</v>
      </c>
      <c r="AG20" s="134" t="s">
        <v>177</v>
      </c>
      <c r="AH20" s="125"/>
      <c r="AI20" s="134" t="s">
        <v>178</v>
      </c>
      <c r="AJ20" s="134" t="s">
        <v>179</v>
      </c>
      <c r="AK20" s="126"/>
      <c r="AL20" s="126"/>
      <c r="AM20" s="126"/>
      <c r="AN20" s="126"/>
      <c r="AO20" s="126"/>
      <c r="AP20" s="126"/>
      <c r="AQ20" s="126"/>
      <c r="AR20" s="126"/>
      <c r="AS20" s="126"/>
      <c r="AT20" s="126"/>
      <c r="AU20" s="126"/>
      <c r="AV20" s="126"/>
      <c r="AW20" s="126"/>
      <c r="AX20" s="126"/>
      <c r="AY20" s="126"/>
      <c r="AZ20" s="126"/>
      <c r="BA20" s="126"/>
      <c r="BB20" s="126"/>
      <c r="BC20" s="126"/>
      <c r="BD20" s="126"/>
      <c r="BE20" s="86"/>
      <c r="BF20" s="86"/>
      <c r="BG20" s="88"/>
      <c r="BH20" s="88"/>
      <c r="BI20" s="88"/>
      <c r="BJ20" s="88"/>
      <c r="BK20" s="88"/>
      <c r="BL20" s="88"/>
      <c r="BM20" s="88"/>
      <c r="BN20" s="88"/>
      <c r="BO20" s="88"/>
      <c r="BP20" s="88"/>
      <c r="BQ20" s="88"/>
      <c r="BR20" s="88"/>
      <c r="BS20" s="88"/>
      <c r="BT20" s="88"/>
      <c r="BU20" s="88"/>
      <c r="BV20" s="88"/>
      <c r="BW20" s="88"/>
      <c r="BX20" s="88"/>
      <c r="BY20" s="88"/>
      <c r="BZ20" s="88"/>
      <c r="CA20" s="89"/>
      <c r="CB20" s="89"/>
    </row>
    <row r="21" spans="1:80" s="56" customFormat="1" ht="36.75" customHeight="1" x14ac:dyDescent="0.15">
      <c r="A21" s="98" t="s">
        <v>346</v>
      </c>
      <c r="B21" s="239"/>
      <c r="C21" s="240"/>
      <c r="D21" s="241"/>
      <c r="E21" s="141" t="s">
        <v>348</v>
      </c>
      <c r="F21" s="245"/>
      <c r="G21" s="240"/>
      <c r="H21" s="246"/>
      <c r="I21" s="121"/>
      <c r="J21" s="88"/>
      <c r="K21" s="125" t="s">
        <v>445</v>
      </c>
      <c r="L21" s="125">
        <v>84022</v>
      </c>
      <c r="M21" s="125">
        <v>84110</v>
      </c>
      <c r="N21" s="125" t="s">
        <v>390</v>
      </c>
      <c r="O21" s="125" t="s">
        <v>428</v>
      </c>
      <c r="P21" s="125" t="s">
        <v>443</v>
      </c>
      <c r="Q21" s="125">
        <v>9.49</v>
      </c>
      <c r="R21" s="125" t="s">
        <v>446</v>
      </c>
      <c r="S21" s="125">
        <v>31</v>
      </c>
      <c r="T21" s="125"/>
      <c r="U21" s="125"/>
      <c r="V21" s="125"/>
      <c r="W21" s="125"/>
      <c r="X21" s="125"/>
      <c r="Y21" s="125"/>
      <c r="Z21" s="125"/>
      <c r="AA21" s="125"/>
      <c r="AB21" s="126"/>
      <c r="AC21" s="126"/>
      <c r="AD21" s="128"/>
      <c r="AE21" s="134" t="s">
        <v>180</v>
      </c>
      <c r="AF21" s="125"/>
      <c r="AG21" s="134" t="s">
        <v>181</v>
      </c>
      <c r="AH21" s="125"/>
      <c r="AI21" s="134" t="s">
        <v>182</v>
      </c>
      <c r="AJ21" s="134" t="s">
        <v>183</v>
      </c>
      <c r="AK21" s="126"/>
      <c r="AL21" s="126"/>
      <c r="AM21" s="126"/>
      <c r="AN21" s="126"/>
      <c r="AO21" s="126"/>
      <c r="AP21" s="126"/>
      <c r="AQ21" s="126"/>
      <c r="AR21" s="126"/>
      <c r="AS21" s="126"/>
      <c r="AT21" s="126"/>
      <c r="AU21" s="126"/>
      <c r="AV21" s="126"/>
      <c r="AW21" s="126"/>
      <c r="AX21" s="126"/>
      <c r="AY21" s="126"/>
      <c r="AZ21" s="126"/>
      <c r="BA21" s="126"/>
      <c r="BB21" s="126"/>
      <c r="BC21" s="126"/>
      <c r="BD21" s="126"/>
      <c r="BE21" s="86"/>
      <c r="BF21" s="86"/>
      <c r="BG21" s="88"/>
      <c r="BH21" s="88"/>
      <c r="BI21" s="88"/>
      <c r="BJ21" s="88"/>
      <c r="BK21" s="88"/>
      <c r="BL21" s="88"/>
      <c r="BM21" s="88"/>
      <c r="BN21" s="88"/>
      <c r="BO21" s="88"/>
      <c r="BP21" s="88"/>
      <c r="BQ21" s="88"/>
      <c r="BR21" s="88"/>
      <c r="BS21" s="88"/>
      <c r="BT21" s="88"/>
      <c r="BU21" s="88"/>
      <c r="BV21" s="88"/>
      <c r="BW21" s="88"/>
      <c r="BX21" s="88"/>
      <c r="BY21" s="88"/>
      <c r="BZ21" s="88"/>
      <c r="CA21" s="89"/>
      <c r="CB21" s="89"/>
    </row>
    <row r="22" spans="1:80" s="56" customFormat="1" ht="36.75" customHeight="1" thickBot="1" x14ac:dyDescent="0.2">
      <c r="A22" s="98" t="s">
        <v>347</v>
      </c>
      <c r="B22" s="242"/>
      <c r="C22" s="243"/>
      <c r="D22" s="244"/>
      <c r="E22" s="141" t="s">
        <v>348</v>
      </c>
      <c r="F22" s="247"/>
      <c r="G22" s="243"/>
      <c r="H22" s="248"/>
      <c r="I22" s="121"/>
      <c r="J22" s="88"/>
      <c r="K22" s="125" t="s">
        <v>447</v>
      </c>
      <c r="L22" s="125">
        <v>84023</v>
      </c>
      <c r="M22" s="125">
        <v>84480</v>
      </c>
      <c r="N22" s="125" t="s">
        <v>399</v>
      </c>
      <c r="O22" s="125" t="s">
        <v>399</v>
      </c>
      <c r="P22" s="125" t="s">
        <v>407</v>
      </c>
      <c r="Q22" s="125">
        <v>17.54</v>
      </c>
      <c r="R22" s="125" t="s">
        <v>448</v>
      </c>
      <c r="S22" s="125">
        <v>3.9</v>
      </c>
      <c r="T22" s="125"/>
      <c r="U22" s="125"/>
      <c r="V22" s="125"/>
      <c r="W22" s="125"/>
      <c r="X22" s="125"/>
      <c r="Y22" s="125"/>
      <c r="Z22" s="125"/>
      <c r="AA22" s="125"/>
      <c r="AB22" s="126"/>
      <c r="AC22" s="126"/>
      <c r="AD22" s="128"/>
      <c r="AE22" s="125"/>
      <c r="AF22" s="125"/>
      <c r="AG22" s="125"/>
      <c r="AH22" s="125"/>
      <c r="AI22" s="134" t="s">
        <v>184</v>
      </c>
      <c r="AJ22" s="125"/>
      <c r="AK22" s="126"/>
      <c r="AL22" s="126"/>
      <c r="AM22" s="126"/>
      <c r="AN22" s="126"/>
      <c r="AO22" s="126"/>
      <c r="AP22" s="126"/>
      <c r="AQ22" s="126"/>
      <c r="AR22" s="126"/>
      <c r="AS22" s="126"/>
      <c r="AT22" s="126"/>
      <c r="AU22" s="126"/>
      <c r="AV22" s="126"/>
      <c r="AW22" s="126"/>
      <c r="AX22" s="126"/>
      <c r="AY22" s="126"/>
      <c r="AZ22" s="126"/>
      <c r="BA22" s="126"/>
      <c r="BB22" s="126"/>
      <c r="BC22" s="126"/>
      <c r="BD22" s="126"/>
      <c r="BE22" s="86"/>
      <c r="BF22" s="86"/>
      <c r="BG22" s="88"/>
      <c r="BH22" s="88"/>
      <c r="BI22" s="88"/>
      <c r="BJ22" s="88"/>
      <c r="BK22" s="88"/>
      <c r="BL22" s="88"/>
      <c r="BM22" s="88"/>
      <c r="BN22" s="88"/>
      <c r="BO22" s="88"/>
      <c r="BP22" s="88"/>
      <c r="BQ22" s="88"/>
      <c r="BR22" s="88"/>
      <c r="BS22" s="88"/>
      <c r="BT22" s="88"/>
      <c r="BU22" s="88"/>
      <c r="BV22" s="88"/>
      <c r="BW22" s="88"/>
      <c r="BX22" s="88"/>
      <c r="BY22" s="88"/>
      <c r="BZ22" s="88"/>
      <c r="CA22" s="89"/>
      <c r="CB22" s="89"/>
    </row>
    <row r="23" spans="1:80" s="56" customFormat="1" ht="36.75" customHeight="1" thickTop="1" x14ac:dyDescent="0.15">
      <c r="A23" s="97" t="s">
        <v>265</v>
      </c>
      <c r="B23" s="236"/>
      <c r="C23" s="237"/>
      <c r="D23" s="237"/>
      <c r="E23" s="237"/>
      <c r="F23" s="237"/>
      <c r="G23" s="237"/>
      <c r="H23" s="238"/>
      <c r="I23" s="121"/>
      <c r="J23" s="88"/>
      <c r="K23" s="125" t="s">
        <v>449</v>
      </c>
      <c r="L23" s="125">
        <v>84024</v>
      </c>
      <c r="M23" s="125">
        <v>84240</v>
      </c>
      <c r="N23" s="125" t="s">
        <v>399</v>
      </c>
      <c r="O23" s="125" t="s">
        <v>400</v>
      </c>
      <c r="P23" s="125" t="s">
        <v>401</v>
      </c>
      <c r="Q23" s="125">
        <v>18.96</v>
      </c>
      <c r="R23" s="125" t="s">
        <v>450</v>
      </c>
      <c r="S23" s="125">
        <v>50</v>
      </c>
      <c r="T23" s="125"/>
      <c r="U23" s="125"/>
      <c r="V23" s="125"/>
      <c r="W23" s="125"/>
      <c r="X23" s="125"/>
      <c r="Y23" s="125"/>
      <c r="Z23" s="125"/>
      <c r="AA23" s="125"/>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86"/>
      <c r="BF23" s="86"/>
      <c r="BG23" s="88"/>
      <c r="BH23" s="88"/>
      <c r="BI23" s="88"/>
      <c r="BJ23" s="88"/>
      <c r="BK23" s="88"/>
      <c r="BL23" s="88"/>
      <c r="BM23" s="88"/>
      <c r="BN23" s="88"/>
      <c r="BO23" s="88"/>
      <c r="BP23" s="88"/>
      <c r="BQ23" s="88"/>
      <c r="BR23" s="88"/>
      <c r="BS23" s="88"/>
      <c r="BT23" s="88"/>
      <c r="BU23" s="88"/>
      <c r="BV23" s="88"/>
      <c r="BW23" s="88"/>
      <c r="BX23" s="88"/>
      <c r="BY23" s="88"/>
      <c r="BZ23" s="88"/>
      <c r="CA23" s="89"/>
      <c r="CB23" s="89"/>
    </row>
    <row r="24" spans="1:80" s="56" customFormat="1" ht="36.75" customHeight="1" x14ac:dyDescent="0.15">
      <c r="A24" s="98" t="s">
        <v>346</v>
      </c>
      <c r="B24" s="239"/>
      <c r="C24" s="240"/>
      <c r="D24" s="241"/>
      <c r="E24" s="141" t="s">
        <v>348</v>
      </c>
      <c r="F24" s="245"/>
      <c r="G24" s="240"/>
      <c r="H24" s="246"/>
      <c r="I24" s="121"/>
      <c r="J24" s="88"/>
      <c r="K24" s="125" t="s">
        <v>451</v>
      </c>
      <c r="L24" s="125">
        <v>84025</v>
      </c>
      <c r="M24" s="125">
        <v>84220</v>
      </c>
      <c r="N24" s="125" t="s">
        <v>399</v>
      </c>
      <c r="O24" s="125" t="s">
        <v>452</v>
      </c>
      <c r="P24" s="125" t="s">
        <v>423</v>
      </c>
      <c r="Q24" s="125">
        <v>14.68</v>
      </c>
      <c r="R24" s="125" t="s">
        <v>453</v>
      </c>
      <c r="S24" s="125">
        <v>124</v>
      </c>
      <c r="T24" s="125"/>
      <c r="U24" s="125"/>
      <c r="V24" s="125"/>
      <c r="W24" s="125"/>
      <c r="X24" s="125"/>
      <c r="Y24" s="125"/>
      <c r="Z24" s="125"/>
      <c r="AA24" s="125"/>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86"/>
      <c r="BF24" s="86"/>
      <c r="BG24" s="88"/>
      <c r="BH24" s="88"/>
      <c r="BI24" s="88"/>
      <c r="BJ24" s="88"/>
      <c r="BK24" s="88"/>
      <c r="BL24" s="88"/>
      <c r="BM24" s="88"/>
      <c r="BN24" s="88"/>
      <c r="BO24" s="88"/>
      <c r="BP24" s="88"/>
      <c r="BQ24" s="88"/>
      <c r="BR24" s="88"/>
      <c r="BS24" s="88"/>
      <c r="BT24" s="88"/>
      <c r="BU24" s="88"/>
      <c r="BV24" s="88"/>
      <c r="BW24" s="88"/>
      <c r="BX24" s="88"/>
      <c r="BY24" s="88"/>
      <c r="BZ24" s="88"/>
      <c r="CA24" s="89"/>
      <c r="CB24" s="89"/>
    </row>
    <row r="25" spans="1:80" s="56" customFormat="1" ht="36.75" customHeight="1" thickBot="1" x14ac:dyDescent="0.2">
      <c r="A25" s="99" t="s">
        <v>347</v>
      </c>
      <c r="B25" s="242"/>
      <c r="C25" s="243"/>
      <c r="D25" s="244"/>
      <c r="E25" s="142" t="s">
        <v>348</v>
      </c>
      <c r="F25" s="247"/>
      <c r="G25" s="243"/>
      <c r="H25" s="248"/>
      <c r="I25" s="121"/>
      <c r="J25" s="88"/>
      <c r="K25" s="125" t="s">
        <v>454</v>
      </c>
      <c r="L25" s="125">
        <v>84026</v>
      </c>
      <c r="M25" s="125">
        <v>84160</v>
      </c>
      <c r="N25" s="125" t="s">
        <v>399</v>
      </c>
      <c r="O25" s="125" t="s">
        <v>452</v>
      </c>
      <c r="P25" s="125" t="s">
        <v>401</v>
      </c>
      <c r="Q25" s="125">
        <v>25.08</v>
      </c>
      <c r="R25" s="125" t="s">
        <v>455</v>
      </c>
      <c r="S25" s="125">
        <v>167</v>
      </c>
      <c r="T25" s="125"/>
      <c r="U25" s="125"/>
      <c r="V25" s="125"/>
      <c r="W25" s="125"/>
      <c r="X25" s="125"/>
      <c r="Y25" s="125"/>
      <c r="Z25" s="125"/>
      <c r="AA25" s="125"/>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86"/>
      <c r="BF25" s="86"/>
      <c r="BG25" s="88"/>
      <c r="BH25" s="88"/>
      <c r="BI25" s="88"/>
      <c r="BJ25" s="88"/>
      <c r="BK25" s="88"/>
      <c r="BL25" s="88"/>
      <c r="BM25" s="88"/>
      <c r="BN25" s="88"/>
      <c r="BO25" s="88"/>
      <c r="BP25" s="88"/>
      <c r="BQ25" s="88"/>
      <c r="BR25" s="88"/>
      <c r="BS25" s="88"/>
      <c r="BT25" s="88"/>
      <c r="BU25" s="88"/>
      <c r="BV25" s="88"/>
      <c r="BW25" s="88"/>
      <c r="BX25" s="88"/>
      <c r="BY25" s="88"/>
      <c r="BZ25" s="88"/>
      <c r="CA25" s="89"/>
      <c r="CB25" s="89"/>
    </row>
    <row r="26" spans="1:80" ht="73.5" customHeight="1" thickTop="1" thickBot="1" x14ac:dyDescent="0.3">
      <c r="A26" s="100" t="s">
        <v>266</v>
      </c>
      <c r="B26" s="265"/>
      <c r="C26" s="266"/>
      <c r="D26" s="266"/>
      <c r="E26" s="266"/>
      <c r="F26" s="266"/>
      <c r="G26" s="266"/>
      <c r="H26" s="267"/>
      <c r="K26" s="125" t="s">
        <v>456</v>
      </c>
      <c r="L26" s="125">
        <v>84027</v>
      </c>
      <c r="M26" s="125">
        <v>84860</v>
      </c>
      <c r="N26" s="125" t="s">
        <v>390</v>
      </c>
      <c r="O26" s="125" t="s">
        <v>457</v>
      </c>
      <c r="P26" s="125" t="s">
        <v>458</v>
      </c>
      <c r="Q26" s="125">
        <v>32.39</v>
      </c>
      <c r="R26" s="125" t="s">
        <v>459</v>
      </c>
      <c r="S26" s="125">
        <v>82</v>
      </c>
      <c r="AB26" s="127" t="s">
        <v>203</v>
      </c>
      <c r="AC26" s="127" t="s">
        <v>231</v>
      </c>
      <c r="AD26" s="127" t="s">
        <v>204</v>
      </c>
      <c r="AE26" s="127" t="s">
        <v>205</v>
      </c>
      <c r="AF26" s="127" t="s">
        <v>206</v>
      </c>
    </row>
    <row r="27" spans="1:80" ht="12.6" customHeight="1" thickTop="1" thickBot="1" x14ac:dyDescent="0.3">
      <c r="A27" s="66"/>
      <c r="B27" s="54"/>
      <c r="C27" s="54"/>
      <c r="D27" s="54"/>
      <c r="E27" s="54"/>
      <c r="F27" s="54"/>
      <c r="K27" s="125" t="s">
        <v>460</v>
      </c>
      <c r="L27" s="128">
        <v>84028</v>
      </c>
      <c r="M27" s="128">
        <v>84290</v>
      </c>
      <c r="N27" s="128" t="s">
        <v>390</v>
      </c>
      <c r="O27" s="125" t="s">
        <v>428</v>
      </c>
      <c r="P27" s="128" t="s">
        <v>443</v>
      </c>
      <c r="Q27" s="128">
        <v>22.51</v>
      </c>
      <c r="R27" s="128" t="s">
        <v>461</v>
      </c>
      <c r="S27" s="129">
        <v>48</v>
      </c>
      <c r="AB27" s="126" t="s">
        <v>207</v>
      </c>
      <c r="AC27" s="126" t="s">
        <v>237</v>
      </c>
      <c r="AD27" s="126" t="s">
        <v>232</v>
      </c>
      <c r="AE27" s="126" t="s">
        <v>210</v>
      </c>
      <c r="AF27" s="126" t="s">
        <v>209</v>
      </c>
      <c r="AO27" s="131"/>
      <c r="AT27" s="131"/>
    </row>
    <row r="28" spans="1:80" ht="66.599999999999994" thickTop="1" x14ac:dyDescent="0.25">
      <c r="A28" s="68" t="s">
        <v>349</v>
      </c>
      <c r="B28" s="25" t="s">
        <v>350</v>
      </c>
      <c r="C28" s="25" t="s">
        <v>351</v>
      </c>
      <c r="D28" s="25" t="s">
        <v>352</v>
      </c>
      <c r="E28" s="25" t="s">
        <v>353</v>
      </c>
      <c r="F28" s="25" t="s">
        <v>354</v>
      </c>
      <c r="G28" s="25" t="s">
        <v>355</v>
      </c>
      <c r="H28" s="69" t="s">
        <v>356</v>
      </c>
      <c r="K28" s="125" t="s">
        <v>462</v>
      </c>
      <c r="L28" s="125">
        <v>84029</v>
      </c>
      <c r="M28" s="125">
        <v>84850</v>
      </c>
      <c r="N28" s="125" t="s">
        <v>390</v>
      </c>
      <c r="O28" s="125" t="s">
        <v>428</v>
      </c>
      <c r="P28" s="125" t="s">
        <v>463</v>
      </c>
      <c r="Q28" s="125">
        <v>17.53</v>
      </c>
      <c r="R28" s="125" t="s">
        <v>464</v>
      </c>
      <c r="S28" s="125">
        <v>259</v>
      </c>
      <c r="AB28" s="128" t="s">
        <v>269</v>
      </c>
      <c r="AC28" s="135" t="s">
        <v>268</v>
      </c>
      <c r="AD28" s="135" t="s">
        <v>211</v>
      </c>
      <c r="AE28" s="135" t="s">
        <v>212</v>
      </c>
      <c r="AF28" s="128" t="s">
        <v>209</v>
      </c>
    </row>
    <row r="29" spans="1:80" ht="36.75" customHeight="1" x14ac:dyDescent="0.25">
      <c r="A29" s="70"/>
      <c r="B29" s="71"/>
      <c r="C29" s="72"/>
      <c r="D29" s="72"/>
      <c r="E29" s="72"/>
      <c r="F29" s="71"/>
      <c r="G29" s="78"/>
      <c r="H29" s="73"/>
      <c r="K29" s="125" t="s">
        <v>465</v>
      </c>
      <c r="L29" s="125">
        <v>84030</v>
      </c>
      <c r="M29" s="125">
        <v>84330</v>
      </c>
      <c r="N29" s="125" t="s">
        <v>390</v>
      </c>
      <c r="O29" s="125" t="s">
        <v>391</v>
      </c>
      <c r="P29" s="125" t="s">
        <v>412</v>
      </c>
      <c r="Q29" s="125">
        <v>17.98</v>
      </c>
      <c r="R29" s="125" t="s">
        <v>466</v>
      </c>
      <c r="S29" s="125">
        <v>186</v>
      </c>
      <c r="AB29" s="128" t="s">
        <v>213</v>
      </c>
      <c r="AC29" s="135" t="s">
        <v>214</v>
      </c>
      <c r="AD29" s="135" t="s">
        <v>215</v>
      </c>
      <c r="AE29" s="135" t="s">
        <v>216</v>
      </c>
      <c r="AF29" s="126" t="s">
        <v>209</v>
      </c>
    </row>
    <row r="30" spans="1:80" ht="36.75" customHeight="1" x14ac:dyDescent="0.25">
      <c r="A30" s="70"/>
      <c r="B30" s="71"/>
      <c r="C30" s="72"/>
      <c r="D30" s="72"/>
      <c r="E30" s="72"/>
      <c r="F30" s="71"/>
      <c r="G30" s="78"/>
      <c r="H30" s="73"/>
      <c r="K30" s="125" t="s">
        <v>390</v>
      </c>
      <c r="L30" s="125">
        <v>84031</v>
      </c>
      <c r="M30" s="125">
        <v>84200</v>
      </c>
      <c r="N30" s="125" t="s">
        <v>390</v>
      </c>
      <c r="O30" s="125" t="s">
        <v>390</v>
      </c>
      <c r="P30" s="125" t="s">
        <v>412</v>
      </c>
      <c r="Q30" s="125">
        <v>37.92</v>
      </c>
      <c r="R30" s="125" t="s">
        <v>467</v>
      </c>
      <c r="S30" s="125">
        <v>747</v>
      </c>
      <c r="AB30" s="128" t="s">
        <v>213</v>
      </c>
      <c r="AC30" s="135" t="s">
        <v>217</v>
      </c>
      <c r="AD30" s="135" t="s">
        <v>218</v>
      </c>
      <c r="AE30" s="135" t="s">
        <v>219</v>
      </c>
    </row>
    <row r="31" spans="1:80" ht="36.75" customHeight="1" x14ac:dyDescent="0.25">
      <c r="A31" s="70"/>
      <c r="B31" s="71"/>
      <c r="C31" s="72"/>
      <c r="D31" s="72"/>
      <c r="E31" s="72"/>
      <c r="F31" s="71"/>
      <c r="G31" s="78"/>
      <c r="H31" s="73"/>
      <c r="K31" s="125" t="s">
        <v>468</v>
      </c>
      <c r="L31" s="125">
        <v>84032</v>
      </c>
      <c r="M31" s="125">
        <v>84750</v>
      </c>
      <c r="N31" s="125" t="s">
        <v>399</v>
      </c>
      <c r="O31" s="125" t="s">
        <v>399</v>
      </c>
      <c r="P31" s="125" t="s">
        <v>407</v>
      </c>
      <c r="Q31" s="125">
        <v>18.11</v>
      </c>
      <c r="R31" s="125" t="s">
        <v>469</v>
      </c>
      <c r="S31" s="125">
        <v>27</v>
      </c>
      <c r="AB31" s="135" t="s">
        <v>220</v>
      </c>
      <c r="AC31" s="135" t="s">
        <v>221</v>
      </c>
      <c r="AD31" s="135" t="s">
        <v>222</v>
      </c>
      <c r="AE31" s="135" t="s">
        <v>212</v>
      </c>
      <c r="AF31" s="135" t="s">
        <v>223</v>
      </c>
    </row>
    <row r="32" spans="1:80" ht="36.75" customHeight="1" x14ac:dyDescent="0.25">
      <c r="A32" s="70"/>
      <c r="B32" s="71"/>
      <c r="C32" s="72"/>
      <c r="D32" s="72"/>
      <c r="E32" s="72"/>
      <c r="F32" s="71"/>
      <c r="G32" s="78"/>
      <c r="H32" s="73"/>
      <c r="I32" s="122"/>
      <c r="J32" s="90"/>
      <c r="K32" s="125" t="s">
        <v>470</v>
      </c>
      <c r="L32" s="125">
        <v>84033</v>
      </c>
      <c r="M32" s="125">
        <v>84400</v>
      </c>
      <c r="N32" s="125" t="s">
        <v>399</v>
      </c>
      <c r="O32" s="125" t="s">
        <v>399</v>
      </c>
      <c r="P32" s="125" t="s">
        <v>407</v>
      </c>
      <c r="Q32" s="125">
        <v>9.84</v>
      </c>
      <c r="R32" s="125" t="s">
        <v>471</v>
      </c>
      <c r="S32" s="125">
        <v>13</v>
      </c>
      <c r="AB32" s="135" t="s">
        <v>224</v>
      </c>
      <c r="AC32" s="135" t="s">
        <v>225</v>
      </c>
      <c r="AD32" s="135" t="s">
        <v>226</v>
      </c>
      <c r="AE32" s="135" t="s">
        <v>208</v>
      </c>
      <c r="AF32" s="135" t="s">
        <v>227</v>
      </c>
    </row>
    <row r="33" spans="1:46" ht="36.75" customHeight="1" x14ac:dyDescent="0.25">
      <c r="A33" s="70"/>
      <c r="B33" s="71"/>
      <c r="C33" s="72"/>
      <c r="D33" s="72"/>
      <c r="E33" s="72"/>
      <c r="F33" s="71"/>
      <c r="G33" s="78"/>
      <c r="H33" s="73"/>
      <c r="K33" s="125" t="s">
        <v>472</v>
      </c>
      <c r="L33" s="125">
        <v>84034</v>
      </c>
      <c r="M33" s="125">
        <v>84510</v>
      </c>
      <c r="N33" s="125" t="s">
        <v>369</v>
      </c>
      <c r="O33" s="125" t="s">
        <v>473</v>
      </c>
      <c r="P33" s="125" t="s">
        <v>370</v>
      </c>
      <c r="Q33" s="125">
        <v>18.23</v>
      </c>
      <c r="R33" s="125" t="s">
        <v>474</v>
      </c>
      <c r="S33" s="125">
        <v>268</v>
      </c>
      <c r="AB33" s="135" t="s">
        <v>228</v>
      </c>
      <c r="AC33" s="135" t="s">
        <v>235</v>
      </c>
      <c r="AD33" s="135" t="s">
        <v>236</v>
      </c>
      <c r="AE33" s="135" t="s">
        <v>208</v>
      </c>
      <c r="AF33" s="128" t="s">
        <v>209</v>
      </c>
    </row>
    <row r="34" spans="1:46" ht="36.75" customHeight="1" x14ac:dyDescent="0.25">
      <c r="A34" s="70"/>
      <c r="B34" s="71"/>
      <c r="C34" s="72"/>
      <c r="D34" s="72"/>
      <c r="E34" s="72"/>
      <c r="F34" s="71"/>
      <c r="G34" s="78"/>
      <c r="H34" s="73"/>
      <c r="K34" s="125" t="s">
        <v>473</v>
      </c>
      <c r="L34" s="125">
        <v>84035</v>
      </c>
      <c r="M34" s="125">
        <v>84300</v>
      </c>
      <c r="N34" s="125" t="s">
        <v>399</v>
      </c>
      <c r="O34" s="125" t="s">
        <v>473</v>
      </c>
      <c r="P34" s="125" t="s">
        <v>423</v>
      </c>
      <c r="Q34" s="125">
        <v>45.96</v>
      </c>
      <c r="R34" s="125" t="s">
        <v>475</v>
      </c>
      <c r="S34" s="125">
        <v>580</v>
      </c>
      <c r="AB34" s="135" t="s">
        <v>229</v>
      </c>
      <c r="AC34" s="135" t="s">
        <v>233</v>
      </c>
      <c r="AD34" s="135" t="s">
        <v>234</v>
      </c>
      <c r="AE34" s="135" t="s">
        <v>212</v>
      </c>
      <c r="AF34" s="135" t="s">
        <v>230</v>
      </c>
    </row>
    <row r="35" spans="1:46" ht="36.75" customHeight="1" x14ac:dyDescent="0.25">
      <c r="A35" s="70"/>
      <c r="B35" s="71"/>
      <c r="C35" s="72"/>
      <c r="D35" s="72"/>
      <c r="E35" s="72"/>
      <c r="F35" s="71"/>
      <c r="G35" s="78"/>
      <c r="H35" s="73"/>
      <c r="K35" s="125" t="s">
        <v>476</v>
      </c>
      <c r="L35" s="125">
        <v>84036</v>
      </c>
      <c r="M35" s="125">
        <v>84470</v>
      </c>
      <c r="N35" s="125" t="s">
        <v>369</v>
      </c>
      <c r="O35" s="125" t="s">
        <v>477</v>
      </c>
      <c r="P35" s="125" t="s">
        <v>478</v>
      </c>
      <c r="Q35" s="125">
        <v>13.48</v>
      </c>
      <c r="R35" s="125" t="s">
        <v>479</v>
      </c>
      <c r="S35" s="125">
        <v>246</v>
      </c>
    </row>
    <row r="36" spans="1:46" ht="36.75" customHeight="1" x14ac:dyDescent="0.25">
      <c r="A36" s="70"/>
      <c r="B36" s="71"/>
      <c r="C36" s="72"/>
      <c r="D36" s="72"/>
      <c r="E36" s="72"/>
      <c r="F36" s="71"/>
      <c r="G36" s="78"/>
      <c r="H36" s="73"/>
      <c r="K36" s="125" t="s">
        <v>480</v>
      </c>
      <c r="L36" s="125">
        <v>84037</v>
      </c>
      <c r="M36" s="125">
        <v>84230</v>
      </c>
      <c r="N36" s="125" t="s">
        <v>390</v>
      </c>
      <c r="O36" s="125" t="s">
        <v>431</v>
      </c>
      <c r="P36" s="125" t="s">
        <v>458</v>
      </c>
      <c r="Q36" s="125">
        <v>25.85</v>
      </c>
      <c r="R36" s="125" t="s">
        <v>481</v>
      </c>
      <c r="S36" s="125">
        <v>82</v>
      </c>
      <c r="AG36" s="126" t="s">
        <v>326</v>
      </c>
      <c r="AH36" s="126" t="s">
        <v>327</v>
      </c>
      <c r="AI36" s="126" t="s">
        <v>328</v>
      </c>
      <c r="AJ36" s="126" t="s">
        <v>329</v>
      </c>
      <c r="AK36" s="126" t="s">
        <v>330</v>
      </c>
      <c r="AL36" s="126" t="s">
        <v>331</v>
      </c>
    </row>
    <row r="37" spans="1:46" ht="36.75" customHeight="1" x14ac:dyDescent="0.25">
      <c r="A37" s="70"/>
      <c r="B37" s="71"/>
      <c r="C37" s="72"/>
      <c r="D37" s="72"/>
      <c r="E37" s="72"/>
      <c r="F37" s="71"/>
      <c r="G37" s="78"/>
      <c r="H37" s="73"/>
      <c r="K37" s="125" t="s">
        <v>452</v>
      </c>
      <c r="L37" s="125">
        <v>84038</v>
      </c>
      <c r="M37" s="125">
        <v>84460</v>
      </c>
      <c r="N37" s="125" t="s">
        <v>399</v>
      </c>
      <c r="O37" s="125" t="s">
        <v>452</v>
      </c>
      <c r="P37" s="125" t="s">
        <v>423</v>
      </c>
      <c r="Q37" s="125">
        <v>58.56</v>
      </c>
      <c r="R37" s="125" t="s">
        <v>482</v>
      </c>
      <c r="S37" s="125">
        <v>73</v>
      </c>
      <c r="AB37" s="136" t="s">
        <v>280</v>
      </c>
      <c r="AC37" s="136" t="s">
        <v>281</v>
      </c>
      <c r="AD37" s="136" t="s">
        <v>282</v>
      </c>
      <c r="AE37" s="136" t="s">
        <v>283</v>
      </c>
      <c r="AG37" s="130" t="s">
        <v>332</v>
      </c>
      <c r="AH37" s="130" t="s">
        <v>333</v>
      </c>
      <c r="AI37" s="130" t="s">
        <v>334</v>
      </c>
      <c r="AJ37" s="130" t="s">
        <v>335</v>
      </c>
      <c r="AK37" s="130" t="s">
        <v>336</v>
      </c>
      <c r="AL37" s="130" t="s">
        <v>337</v>
      </c>
    </row>
    <row r="38" spans="1:46" ht="36.75" customHeight="1" x14ac:dyDescent="0.25">
      <c r="A38" s="70"/>
      <c r="B38" s="71"/>
      <c r="C38" s="72"/>
      <c r="D38" s="72"/>
      <c r="E38" s="72"/>
      <c r="F38" s="71"/>
      <c r="G38" s="78"/>
      <c r="H38" s="73"/>
      <c r="I38" s="122"/>
      <c r="J38" s="90"/>
      <c r="K38" s="125" t="s">
        <v>483</v>
      </c>
      <c r="L38" s="125">
        <v>84039</v>
      </c>
      <c r="M38" s="125">
        <v>84350</v>
      </c>
      <c r="N38" s="125" t="s">
        <v>369</v>
      </c>
      <c r="O38" s="125" t="s">
        <v>431</v>
      </c>
      <c r="P38" s="125" t="s">
        <v>458</v>
      </c>
      <c r="Q38" s="125">
        <v>32.78</v>
      </c>
      <c r="R38" s="125" t="s">
        <v>484</v>
      </c>
      <c r="S38" s="125">
        <v>172</v>
      </c>
      <c r="AB38" s="130" t="s">
        <v>284</v>
      </c>
      <c r="AC38" s="131" t="s">
        <v>285</v>
      </c>
      <c r="AD38" s="130" t="s">
        <v>286</v>
      </c>
      <c r="AE38" s="137" t="s">
        <v>290</v>
      </c>
      <c r="AG38" s="131" t="s">
        <v>285</v>
      </c>
      <c r="AH38" s="131" t="s">
        <v>295</v>
      </c>
      <c r="AI38" s="131" t="s">
        <v>300</v>
      </c>
      <c r="AJ38" s="131" t="s">
        <v>305</v>
      </c>
      <c r="AK38" s="131" t="s">
        <v>312</v>
      </c>
      <c r="AL38" s="131" t="s">
        <v>315</v>
      </c>
    </row>
    <row r="39" spans="1:46" ht="36.75" customHeight="1" x14ac:dyDescent="0.25">
      <c r="A39" s="70"/>
      <c r="B39" s="71"/>
      <c r="C39" s="72"/>
      <c r="D39" s="72"/>
      <c r="E39" s="72"/>
      <c r="F39" s="71"/>
      <c r="G39" s="78"/>
      <c r="H39" s="73"/>
      <c r="K39" s="125" t="s">
        <v>485</v>
      </c>
      <c r="L39" s="125">
        <v>84040</v>
      </c>
      <c r="M39" s="125">
        <v>84110</v>
      </c>
      <c r="N39" s="125" t="s">
        <v>390</v>
      </c>
      <c r="O39" s="125" t="s">
        <v>428</v>
      </c>
      <c r="P39" s="125" t="s">
        <v>443</v>
      </c>
      <c r="Q39" s="125">
        <v>11.48</v>
      </c>
      <c r="R39" s="125" t="s">
        <v>486</v>
      </c>
      <c r="S39" s="125">
        <v>36</v>
      </c>
      <c r="AB39" s="130"/>
      <c r="AC39" s="131"/>
      <c r="AD39" s="130" t="s">
        <v>287</v>
      </c>
      <c r="AE39" s="137"/>
      <c r="AG39" s="131" t="s">
        <v>291</v>
      </c>
      <c r="AL39" s="131" t="s">
        <v>320</v>
      </c>
    </row>
    <row r="40" spans="1:46" ht="36.75" customHeight="1" x14ac:dyDescent="0.25">
      <c r="A40" s="70"/>
      <c r="B40" s="71"/>
      <c r="C40" s="72"/>
      <c r="D40" s="72"/>
      <c r="E40" s="72"/>
      <c r="F40" s="71"/>
      <c r="G40" s="78"/>
      <c r="H40" s="73"/>
      <c r="K40" s="125" t="s">
        <v>487</v>
      </c>
      <c r="L40" s="125">
        <v>84041</v>
      </c>
      <c r="M40" s="125">
        <v>84410</v>
      </c>
      <c r="N40" s="125" t="s">
        <v>390</v>
      </c>
      <c r="O40" s="125" t="s">
        <v>415</v>
      </c>
      <c r="P40" s="125" t="s">
        <v>412</v>
      </c>
      <c r="Q40" s="125">
        <v>7.63</v>
      </c>
      <c r="R40" s="125" t="s">
        <v>488</v>
      </c>
      <c r="S40" s="125">
        <v>62</v>
      </c>
      <c r="AB40" s="130"/>
      <c r="AC40" s="131"/>
      <c r="AD40" s="130" t="s">
        <v>288</v>
      </c>
      <c r="AE40" s="137"/>
    </row>
    <row r="41" spans="1:46" ht="36.75" customHeight="1" x14ac:dyDescent="0.25">
      <c r="A41" s="70"/>
      <c r="B41" s="71"/>
      <c r="C41" s="72"/>
      <c r="D41" s="72"/>
      <c r="E41" s="72"/>
      <c r="F41" s="71"/>
      <c r="G41" s="78"/>
      <c r="H41" s="73"/>
      <c r="I41" s="123"/>
      <c r="K41" s="125" t="s">
        <v>489</v>
      </c>
      <c r="L41" s="125">
        <v>84042</v>
      </c>
      <c r="M41" s="125">
        <v>84160</v>
      </c>
      <c r="N41" s="125" t="s">
        <v>399</v>
      </c>
      <c r="O41" s="125" t="s">
        <v>452</v>
      </c>
      <c r="P41" s="125" t="s">
        <v>401</v>
      </c>
      <c r="Q41" s="125">
        <v>32.68</v>
      </c>
      <c r="R41" s="125" t="s">
        <v>490</v>
      </c>
      <c r="S41" s="125">
        <v>54</v>
      </c>
      <c r="AB41" s="130"/>
      <c r="AC41" s="131"/>
      <c r="AD41" s="130" t="s">
        <v>289</v>
      </c>
      <c r="AE41" s="137"/>
    </row>
    <row r="42" spans="1:46" ht="36.75" customHeight="1" x14ac:dyDescent="0.25">
      <c r="A42" s="70"/>
      <c r="B42" s="71"/>
      <c r="C42" s="72"/>
      <c r="D42" s="72"/>
      <c r="E42" s="72"/>
      <c r="F42" s="71"/>
      <c r="G42" s="78"/>
      <c r="H42" s="73"/>
      <c r="I42" s="123"/>
      <c r="K42" s="125" t="s">
        <v>491</v>
      </c>
      <c r="L42" s="125">
        <v>84043</v>
      </c>
      <c r="M42" s="125">
        <v>84320</v>
      </c>
      <c r="N42" s="125" t="s">
        <v>369</v>
      </c>
      <c r="O42" s="125" t="s">
        <v>391</v>
      </c>
      <c r="P42" s="125" t="s">
        <v>370</v>
      </c>
      <c r="Q42" s="125">
        <v>16.57</v>
      </c>
      <c r="R42" s="125" t="s">
        <v>492</v>
      </c>
      <c r="S42" s="125">
        <v>511</v>
      </c>
      <c r="AB42" s="130"/>
      <c r="AC42" s="131" t="s">
        <v>291</v>
      </c>
      <c r="AD42" s="130" t="s">
        <v>292</v>
      </c>
      <c r="AE42" s="137" t="s">
        <v>293</v>
      </c>
    </row>
    <row r="43" spans="1:46" ht="36.75" customHeight="1" x14ac:dyDescent="0.25">
      <c r="A43" s="70"/>
      <c r="B43" s="71"/>
      <c r="C43" s="72"/>
      <c r="D43" s="72"/>
      <c r="E43" s="72"/>
      <c r="F43" s="71"/>
      <c r="G43" s="78"/>
      <c r="H43" s="73"/>
      <c r="I43" s="123"/>
      <c r="K43" s="125" t="s">
        <v>493</v>
      </c>
      <c r="L43" s="125">
        <v>84044</v>
      </c>
      <c r="M43" s="125">
        <v>84340</v>
      </c>
      <c r="N43" s="125" t="s">
        <v>390</v>
      </c>
      <c r="O43" s="125" t="s">
        <v>428</v>
      </c>
      <c r="P43" s="125" t="s">
        <v>443</v>
      </c>
      <c r="Q43" s="125">
        <v>14.91</v>
      </c>
      <c r="R43" s="125" t="s">
        <v>494</v>
      </c>
      <c r="S43" s="125">
        <v>75</v>
      </c>
      <c r="AB43" s="130" t="s">
        <v>294</v>
      </c>
      <c r="AC43" s="131" t="s">
        <v>295</v>
      </c>
      <c r="AD43" s="130" t="s">
        <v>296</v>
      </c>
      <c r="AE43" s="137" t="s">
        <v>297</v>
      </c>
    </row>
    <row r="44" spans="1:46" ht="15.6" thickBot="1" x14ac:dyDescent="0.3">
      <c r="A44" s="74"/>
      <c r="B44" s="75"/>
      <c r="C44" s="75"/>
      <c r="D44" s="76"/>
      <c r="E44" s="76"/>
      <c r="F44" s="75"/>
      <c r="G44" s="76">
        <f t="shared" ref="G44" si="0">SUM(G29:G43)</f>
        <v>0</v>
      </c>
      <c r="H44" s="77"/>
      <c r="I44" s="123"/>
      <c r="K44" s="125" t="s">
        <v>495</v>
      </c>
      <c r="L44" s="125">
        <v>84045</v>
      </c>
      <c r="M44" s="125">
        <v>84110</v>
      </c>
      <c r="N44" s="125" t="s">
        <v>390</v>
      </c>
      <c r="O44" s="125" t="s">
        <v>428</v>
      </c>
      <c r="P44" s="125" t="s">
        <v>443</v>
      </c>
      <c r="Q44" s="125">
        <v>8.65</v>
      </c>
      <c r="R44" s="125" t="s">
        <v>496</v>
      </c>
      <c r="S44" s="125">
        <v>50</v>
      </c>
      <c r="AB44" s="130"/>
      <c r="AC44" s="131"/>
      <c r="AD44" s="130"/>
      <c r="AE44" s="137" t="s">
        <v>298</v>
      </c>
    </row>
    <row r="45" spans="1:46" ht="12.6" customHeight="1" thickTop="1" thickBot="1" x14ac:dyDescent="0.3">
      <c r="A45" s="66"/>
      <c r="B45" s="54"/>
      <c r="C45" s="54"/>
      <c r="D45" s="54"/>
      <c r="E45" s="54"/>
      <c r="F45" s="54"/>
      <c r="K45" s="125" t="s">
        <v>497</v>
      </c>
      <c r="L45" s="128">
        <v>84046</v>
      </c>
      <c r="M45" s="128">
        <v>84410</v>
      </c>
      <c r="N45" s="128" t="s">
        <v>390</v>
      </c>
      <c r="O45" s="125" t="s">
        <v>415</v>
      </c>
      <c r="P45" s="128" t="s">
        <v>412</v>
      </c>
      <c r="Q45" s="128">
        <v>20.6</v>
      </c>
      <c r="R45" s="128" t="s">
        <v>498</v>
      </c>
      <c r="S45" s="129">
        <v>23</v>
      </c>
      <c r="AB45" s="126" t="s">
        <v>299</v>
      </c>
      <c r="AC45" s="126" t="s">
        <v>300</v>
      </c>
      <c r="AD45" s="126" t="s">
        <v>301</v>
      </c>
      <c r="AE45" s="126" t="s">
        <v>302</v>
      </c>
      <c r="AO45" s="131"/>
      <c r="AT45" s="131"/>
    </row>
    <row r="46" spans="1:46" ht="36.75" customHeight="1" thickTop="1" x14ac:dyDescent="0.25">
      <c r="A46" s="101" t="s">
        <v>50</v>
      </c>
      <c r="B46" s="25" t="s">
        <v>30</v>
      </c>
      <c r="C46" s="25" t="s">
        <v>31</v>
      </c>
      <c r="D46" s="25" t="s">
        <v>32</v>
      </c>
      <c r="E46" s="25" t="s">
        <v>33</v>
      </c>
      <c r="F46" s="25" t="s">
        <v>53</v>
      </c>
      <c r="G46" s="25" t="s">
        <v>185</v>
      </c>
      <c r="H46" s="102" t="s">
        <v>186</v>
      </c>
      <c r="I46" s="124"/>
      <c r="K46" s="125" t="s">
        <v>499</v>
      </c>
      <c r="L46" s="125">
        <v>84139</v>
      </c>
      <c r="M46" s="125">
        <v>84800</v>
      </c>
      <c r="N46" s="125" t="s">
        <v>369</v>
      </c>
      <c r="O46" s="125" t="s">
        <v>477</v>
      </c>
      <c r="P46" s="125" t="s">
        <v>478</v>
      </c>
      <c r="Q46" s="125">
        <v>7.14</v>
      </c>
      <c r="R46" s="125" t="s">
        <v>500</v>
      </c>
      <c r="S46" s="125">
        <v>85</v>
      </c>
      <c r="AB46" s="130"/>
      <c r="AC46" s="131"/>
      <c r="AD46" s="130"/>
      <c r="AE46" s="137" t="s">
        <v>303</v>
      </c>
    </row>
    <row r="47" spans="1:46" ht="36.75" customHeight="1" x14ac:dyDescent="0.25">
      <c r="A47" s="52" t="s">
        <v>34</v>
      </c>
      <c r="B47" s="146"/>
      <c r="C47" s="146"/>
      <c r="D47" s="146"/>
      <c r="E47" s="146"/>
      <c r="F47" s="146"/>
      <c r="G47" s="146"/>
      <c r="H47" s="147"/>
      <c r="I47" s="124"/>
      <c r="K47" s="125" t="s">
        <v>501</v>
      </c>
      <c r="L47" s="125">
        <v>84047</v>
      </c>
      <c r="M47" s="125">
        <v>84400</v>
      </c>
      <c r="N47" s="125" t="s">
        <v>399</v>
      </c>
      <c r="O47" s="125" t="s">
        <v>399</v>
      </c>
      <c r="P47" s="125" t="s">
        <v>407</v>
      </c>
      <c r="Q47" s="125">
        <v>14.9</v>
      </c>
      <c r="R47" s="125" t="s">
        <v>502</v>
      </c>
      <c r="S47" s="125">
        <v>204</v>
      </c>
      <c r="AB47" s="130" t="s">
        <v>304</v>
      </c>
      <c r="AC47" s="131" t="s">
        <v>305</v>
      </c>
      <c r="AD47" s="130" t="s">
        <v>306</v>
      </c>
      <c r="AE47" s="137" t="s">
        <v>290</v>
      </c>
    </row>
    <row r="48" spans="1:46" ht="36.75" customHeight="1" x14ac:dyDescent="0.25">
      <c r="A48" s="52" t="s">
        <v>35</v>
      </c>
      <c r="B48" s="146"/>
      <c r="C48" s="146"/>
      <c r="D48" s="146"/>
      <c r="E48" s="146"/>
      <c r="F48" s="146"/>
      <c r="G48" s="146"/>
      <c r="H48" s="147"/>
      <c r="I48" s="124"/>
      <c r="K48" s="125" t="s">
        <v>503</v>
      </c>
      <c r="L48" s="125">
        <v>84048</v>
      </c>
      <c r="M48" s="125">
        <v>84400</v>
      </c>
      <c r="N48" s="125" t="s">
        <v>399</v>
      </c>
      <c r="O48" s="125" t="s">
        <v>399</v>
      </c>
      <c r="P48" s="125" t="s">
        <v>407</v>
      </c>
      <c r="Q48" s="125">
        <v>8.15</v>
      </c>
      <c r="R48" s="125" t="s">
        <v>448</v>
      </c>
      <c r="S48" s="125">
        <v>8.3000000000000007</v>
      </c>
      <c r="AB48" s="130"/>
      <c r="AC48" s="131"/>
      <c r="AD48" s="130" t="s">
        <v>307</v>
      </c>
      <c r="AE48" s="137"/>
    </row>
    <row r="49" spans="1:80" ht="36.75" customHeight="1" x14ac:dyDescent="0.25">
      <c r="A49" s="52" t="s">
        <v>36</v>
      </c>
      <c r="B49" s="146"/>
      <c r="C49" s="146"/>
      <c r="D49" s="146"/>
      <c r="E49" s="146"/>
      <c r="F49" s="146"/>
      <c r="G49" s="146"/>
      <c r="H49" s="103"/>
      <c r="I49" s="124"/>
      <c r="K49" s="125" t="s">
        <v>504</v>
      </c>
      <c r="L49" s="125">
        <v>84049</v>
      </c>
      <c r="M49" s="125">
        <v>84190</v>
      </c>
      <c r="N49" s="125" t="s">
        <v>390</v>
      </c>
      <c r="O49" s="125" t="s">
        <v>428</v>
      </c>
      <c r="P49" s="125" t="s">
        <v>412</v>
      </c>
      <c r="Q49" s="125">
        <v>27.14</v>
      </c>
      <c r="R49" s="125" t="s">
        <v>505</v>
      </c>
      <c r="S49" s="125">
        <v>18</v>
      </c>
      <c r="AB49" s="130"/>
      <c r="AC49" s="131"/>
      <c r="AD49" s="130" t="s">
        <v>308</v>
      </c>
      <c r="AE49" s="137"/>
    </row>
    <row r="50" spans="1:80" ht="36.75" customHeight="1" thickBot="1" x14ac:dyDescent="0.3">
      <c r="A50" s="53" t="s">
        <v>37</v>
      </c>
      <c r="B50" s="145"/>
      <c r="C50" s="145"/>
      <c r="D50" s="145"/>
      <c r="E50" s="145"/>
      <c r="F50" s="145"/>
      <c r="G50" s="145"/>
      <c r="H50" s="104"/>
      <c r="I50" s="124"/>
      <c r="K50" s="125" t="s">
        <v>506</v>
      </c>
      <c r="L50" s="125">
        <v>84050</v>
      </c>
      <c r="M50" s="125">
        <v>84220</v>
      </c>
      <c r="N50" s="125" t="s">
        <v>399</v>
      </c>
      <c r="O50" s="125" t="s">
        <v>399</v>
      </c>
      <c r="P50" s="125" t="s">
        <v>423</v>
      </c>
      <c r="Q50" s="125">
        <v>48.04</v>
      </c>
      <c r="R50" s="125" t="s">
        <v>507</v>
      </c>
      <c r="S50" s="125">
        <v>37</v>
      </c>
      <c r="AB50" s="130"/>
      <c r="AC50" s="131"/>
      <c r="AD50" s="130" t="s">
        <v>309</v>
      </c>
      <c r="AE50" s="137"/>
    </row>
    <row r="51" spans="1:80" ht="12.6" customHeight="1" thickTop="1" x14ac:dyDescent="0.25">
      <c r="A51" s="66"/>
      <c r="B51" s="54"/>
      <c r="C51" s="54"/>
      <c r="D51" s="54"/>
      <c r="E51" s="54"/>
      <c r="F51" s="54"/>
      <c r="I51" s="124"/>
      <c r="K51" s="125" t="s">
        <v>508</v>
      </c>
      <c r="L51" s="125">
        <v>84051</v>
      </c>
      <c r="M51" s="125">
        <v>84220</v>
      </c>
      <c r="N51" s="125" t="s">
        <v>399</v>
      </c>
      <c r="O51" s="125" t="s">
        <v>399</v>
      </c>
      <c r="P51" s="125" t="s">
        <v>407</v>
      </c>
      <c r="Q51" s="125">
        <v>23.77</v>
      </c>
      <c r="R51" s="125" t="s">
        <v>509</v>
      </c>
      <c r="S51" s="125">
        <v>46</v>
      </c>
      <c r="AB51" s="130"/>
      <c r="AC51" s="131"/>
      <c r="AD51" s="130" t="s">
        <v>310</v>
      </c>
      <c r="AE51" s="137"/>
    </row>
    <row r="52" spans="1:80" s="58" customFormat="1" ht="15.6" x14ac:dyDescent="0.25">
      <c r="A52" s="234" t="s">
        <v>51</v>
      </c>
      <c r="B52" s="235"/>
      <c r="C52" s="235"/>
      <c r="D52" s="235"/>
      <c r="E52" s="235"/>
      <c r="F52" s="235"/>
      <c r="G52" s="235"/>
      <c r="H52" s="235"/>
      <c r="I52" s="120"/>
      <c r="J52" s="85"/>
      <c r="K52" s="125" t="s">
        <v>510</v>
      </c>
      <c r="L52" s="125">
        <v>84052</v>
      </c>
      <c r="M52" s="125">
        <v>84240</v>
      </c>
      <c r="N52" s="125" t="s">
        <v>399</v>
      </c>
      <c r="O52" s="125" t="s">
        <v>400</v>
      </c>
      <c r="P52" s="125" t="s">
        <v>401</v>
      </c>
      <c r="Q52" s="125">
        <v>31.2</v>
      </c>
      <c r="R52" s="125" t="s">
        <v>511</v>
      </c>
      <c r="S52" s="125">
        <v>40</v>
      </c>
      <c r="T52" s="125"/>
      <c r="U52" s="125"/>
      <c r="V52" s="125"/>
      <c r="W52" s="125"/>
      <c r="X52" s="125"/>
      <c r="Y52" s="125"/>
      <c r="Z52" s="125"/>
      <c r="AA52" s="125"/>
      <c r="AB52" s="130" t="s">
        <v>311</v>
      </c>
      <c r="AC52" s="131" t="s">
        <v>312</v>
      </c>
      <c r="AD52" s="130" t="s">
        <v>313</v>
      </c>
      <c r="AE52" s="137" t="s">
        <v>290</v>
      </c>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86"/>
      <c r="BF52" s="86"/>
      <c r="BG52" s="85"/>
      <c r="BH52" s="85"/>
      <c r="BI52" s="85"/>
      <c r="BJ52" s="85"/>
      <c r="BK52" s="85"/>
      <c r="BL52" s="85"/>
      <c r="BM52" s="85"/>
      <c r="BN52" s="85"/>
      <c r="BO52" s="85"/>
      <c r="BP52" s="85"/>
      <c r="BQ52" s="85"/>
      <c r="BR52" s="85"/>
      <c r="BS52" s="85"/>
      <c r="BT52" s="85"/>
      <c r="BU52" s="85"/>
      <c r="BV52" s="85"/>
      <c r="BW52" s="85"/>
      <c r="BX52" s="85"/>
      <c r="BY52" s="85"/>
      <c r="BZ52" s="85"/>
      <c r="CA52" s="87"/>
      <c r="CB52" s="87"/>
    </row>
    <row r="53" spans="1:80" ht="12.6" customHeight="1" thickBot="1" x14ac:dyDescent="0.3">
      <c r="A53" s="66"/>
      <c r="B53" s="54"/>
      <c r="C53" s="54"/>
      <c r="D53" s="54"/>
      <c r="E53" s="54"/>
      <c r="F53" s="54"/>
      <c r="K53" s="125" t="s">
        <v>512</v>
      </c>
      <c r="L53" s="125">
        <v>84053</v>
      </c>
      <c r="M53" s="125">
        <v>84600</v>
      </c>
      <c r="N53" s="125" t="s">
        <v>390</v>
      </c>
      <c r="O53" s="125" t="s">
        <v>513</v>
      </c>
      <c r="P53" s="125" t="s">
        <v>514</v>
      </c>
      <c r="Q53" s="125">
        <v>14.92</v>
      </c>
      <c r="R53" s="125" t="s">
        <v>515</v>
      </c>
      <c r="S53" s="125">
        <v>117</v>
      </c>
      <c r="AB53" s="130" t="s">
        <v>314</v>
      </c>
      <c r="AC53" s="131" t="s">
        <v>315</v>
      </c>
      <c r="AD53" s="130" t="s">
        <v>316</v>
      </c>
      <c r="AE53" s="137" t="s">
        <v>290</v>
      </c>
    </row>
    <row r="54" spans="1:80" ht="36.75" customHeight="1" thickTop="1" x14ac:dyDescent="0.25">
      <c r="A54" s="105" t="s">
        <v>38</v>
      </c>
      <c r="B54" s="106" t="s">
        <v>710</v>
      </c>
      <c r="C54" s="106" t="s">
        <v>258</v>
      </c>
      <c r="D54" s="106" t="s">
        <v>711</v>
      </c>
      <c r="E54" s="106" t="s">
        <v>712</v>
      </c>
      <c r="F54" s="106" t="s">
        <v>44</v>
      </c>
      <c r="G54" s="106" t="s">
        <v>39</v>
      </c>
      <c r="H54" s="107" t="s">
        <v>40</v>
      </c>
      <c r="K54" s="125" t="s">
        <v>516</v>
      </c>
      <c r="L54" s="125">
        <v>84055</v>
      </c>
      <c r="M54" s="125">
        <v>84450</v>
      </c>
      <c r="N54" s="125" t="s">
        <v>369</v>
      </c>
      <c r="O54" s="125" t="s">
        <v>517</v>
      </c>
      <c r="P54" s="125" t="s">
        <v>370</v>
      </c>
      <c r="Q54" s="125">
        <v>2.57</v>
      </c>
      <c r="R54" s="125" t="s">
        <v>518</v>
      </c>
      <c r="S54" s="125">
        <v>586</v>
      </c>
      <c r="AB54" s="130"/>
      <c r="AC54" s="131"/>
      <c r="AD54" s="130" t="s">
        <v>317</v>
      </c>
      <c r="AE54" s="137"/>
    </row>
    <row r="55" spans="1:80" ht="36.75" customHeight="1" x14ac:dyDescent="0.25">
      <c r="A55" s="52" t="s">
        <v>41</v>
      </c>
      <c r="B55" s="59"/>
      <c r="C55" s="59"/>
      <c r="D55" s="59"/>
      <c r="E55" s="59"/>
      <c r="F55" s="60" t="str">
        <f>IF(SUM(B55:E55)=0,"",SUM(B55:E55))</f>
        <v/>
      </c>
      <c r="G55" s="61"/>
      <c r="H55" s="108" t="str">
        <f>IFERROR(F55/$F$60,"")</f>
        <v/>
      </c>
      <c r="K55" s="125" t="s">
        <v>519</v>
      </c>
      <c r="L55" s="125">
        <v>84056</v>
      </c>
      <c r="M55" s="125">
        <v>84150</v>
      </c>
      <c r="N55" s="125" t="s">
        <v>390</v>
      </c>
      <c r="O55" s="125" t="s">
        <v>431</v>
      </c>
      <c r="P55" s="125" t="s">
        <v>458</v>
      </c>
      <c r="Q55" s="125">
        <v>23.87</v>
      </c>
      <c r="R55" s="125" t="s">
        <v>520</v>
      </c>
      <c r="S55" s="125">
        <v>226</v>
      </c>
      <c r="AB55" s="130"/>
      <c r="AC55" s="131"/>
      <c r="AD55" s="130" t="s">
        <v>318</v>
      </c>
      <c r="AE55" s="137"/>
    </row>
    <row r="56" spans="1:80" ht="36.75" customHeight="1" x14ac:dyDescent="0.25">
      <c r="A56" s="109" t="s">
        <v>52</v>
      </c>
      <c r="B56" s="62"/>
      <c r="C56" s="62"/>
      <c r="D56" s="62"/>
      <c r="E56" s="62"/>
      <c r="F56" s="63" t="str">
        <f t="shared" ref="F56:F59" si="1">IF(SUM(B56:E56)=0,"",SUM(B56:E56))</f>
        <v/>
      </c>
      <c r="G56" s="64"/>
      <c r="H56" s="110" t="str">
        <f t="shared" ref="H56:H59" si="2">IFERROR(F56/$F$60,"")</f>
        <v/>
      </c>
      <c r="K56" s="125" t="s">
        <v>521</v>
      </c>
      <c r="L56" s="125">
        <v>84057</v>
      </c>
      <c r="M56" s="125">
        <v>84220</v>
      </c>
      <c r="N56" s="125" t="s">
        <v>399</v>
      </c>
      <c r="O56" s="125" t="s">
        <v>399</v>
      </c>
      <c r="P56" s="125" t="s">
        <v>407</v>
      </c>
      <c r="Q56" s="125">
        <v>8.2899999999999991</v>
      </c>
      <c r="R56" s="125" t="s">
        <v>522</v>
      </c>
      <c r="S56" s="125">
        <v>41</v>
      </c>
      <c r="AB56" s="130"/>
      <c r="AC56" s="131"/>
      <c r="AD56" s="130" t="s">
        <v>319</v>
      </c>
      <c r="AE56" s="137"/>
    </row>
    <row r="57" spans="1:80" ht="36.75" customHeight="1" x14ac:dyDescent="0.25">
      <c r="A57" s="52" t="s">
        <v>42</v>
      </c>
      <c r="B57" s="59"/>
      <c r="C57" s="59"/>
      <c r="D57" s="59"/>
      <c r="E57" s="59"/>
      <c r="F57" s="60" t="str">
        <f t="shared" si="1"/>
        <v/>
      </c>
      <c r="G57" s="61" t="s">
        <v>195</v>
      </c>
      <c r="H57" s="108" t="str">
        <f t="shared" si="2"/>
        <v/>
      </c>
      <c r="K57" s="125" t="s">
        <v>477</v>
      </c>
      <c r="L57" s="125">
        <v>84054</v>
      </c>
      <c r="M57" s="125">
        <v>84800</v>
      </c>
      <c r="N57" s="125" t="s">
        <v>369</v>
      </c>
      <c r="O57" s="125" t="s">
        <v>477</v>
      </c>
      <c r="P57" s="125" t="s">
        <v>478</v>
      </c>
      <c r="Q57" s="125">
        <v>44.57</v>
      </c>
      <c r="R57" s="125" t="s">
        <v>523</v>
      </c>
      <c r="S57" s="125">
        <v>436</v>
      </c>
      <c r="AB57" s="130"/>
      <c r="AC57" s="131" t="s">
        <v>320</v>
      </c>
      <c r="AD57" s="130" t="s">
        <v>321</v>
      </c>
      <c r="AE57" s="137" t="s">
        <v>324</v>
      </c>
    </row>
    <row r="58" spans="1:80" ht="36.75" customHeight="1" x14ac:dyDescent="0.25">
      <c r="A58" s="52" t="s">
        <v>43</v>
      </c>
      <c r="B58" s="59"/>
      <c r="C58" s="59"/>
      <c r="D58" s="59"/>
      <c r="E58" s="59"/>
      <c r="F58" s="60" t="str">
        <f t="shared" si="1"/>
        <v/>
      </c>
      <c r="G58" s="65"/>
      <c r="H58" s="108" t="str">
        <f t="shared" si="2"/>
        <v/>
      </c>
      <c r="K58" s="125" t="s">
        <v>524</v>
      </c>
      <c r="L58" s="125">
        <v>84009</v>
      </c>
      <c r="M58" s="125">
        <v>84240</v>
      </c>
      <c r="N58" s="125" t="s">
        <v>399</v>
      </c>
      <c r="O58" s="125" t="s">
        <v>400</v>
      </c>
      <c r="P58" s="125" t="s">
        <v>401</v>
      </c>
      <c r="Q58" s="125">
        <v>27.74</v>
      </c>
      <c r="R58" s="125" t="s">
        <v>525</v>
      </c>
      <c r="S58" s="125">
        <v>56</v>
      </c>
      <c r="AB58" s="130"/>
      <c r="AC58" s="131"/>
      <c r="AD58" s="130" t="s">
        <v>322</v>
      </c>
      <c r="AE58" s="137" t="s">
        <v>325</v>
      </c>
    </row>
    <row r="59" spans="1:80" ht="36.75" customHeight="1" x14ac:dyDescent="0.25">
      <c r="A59" s="52" t="s">
        <v>193</v>
      </c>
      <c r="B59" s="59"/>
      <c r="C59" s="59"/>
      <c r="D59" s="59"/>
      <c r="E59" s="59"/>
      <c r="F59" s="60" t="str">
        <f t="shared" si="1"/>
        <v/>
      </c>
      <c r="G59" s="61" t="s">
        <v>194</v>
      </c>
      <c r="H59" s="108" t="str">
        <f t="shared" si="2"/>
        <v/>
      </c>
      <c r="K59" s="125" t="s">
        <v>526</v>
      </c>
      <c r="L59" s="125">
        <v>84010</v>
      </c>
      <c r="M59" s="125">
        <v>84120</v>
      </c>
      <c r="N59" s="125" t="s">
        <v>399</v>
      </c>
      <c r="O59" s="125" t="s">
        <v>400</v>
      </c>
      <c r="P59" s="125" t="s">
        <v>401</v>
      </c>
      <c r="Q59" s="125">
        <v>5.9</v>
      </c>
      <c r="R59" s="125" t="s">
        <v>527</v>
      </c>
      <c r="S59" s="125">
        <v>138</v>
      </c>
      <c r="AB59" s="130"/>
      <c r="AC59" s="131"/>
      <c r="AD59" s="130" t="s">
        <v>323</v>
      </c>
      <c r="AE59" s="128"/>
    </row>
    <row r="60" spans="1:80" ht="36.75" customHeight="1" thickBot="1" x14ac:dyDescent="0.3">
      <c r="A60" s="111" t="s">
        <v>44</v>
      </c>
      <c r="B60" s="112" t="str">
        <f>IF(SUM(B55:B59)=0,"",SUM(B55:B59))</f>
        <v/>
      </c>
      <c r="C60" s="112" t="str">
        <f t="shared" ref="C60:F60" si="3">IF(SUM(C55:C59)=0,"",SUM(C55:C59))</f>
        <v/>
      </c>
      <c r="D60" s="112" t="str">
        <f t="shared" si="3"/>
        <v/>
      </c>
      <c r="E60" s="112" t="str">
        <f t="shared" si="3"/>
        <v/>
      </c>
      <c r="F60" s="112" t="str">
        <f t="shared" si="3"/>
        <v/>
      </c>
      <c r="G60" s="112"/>
      <c r="H60" s="113"/>
      <c r="K60" s="125" t="s">
        <v>528</v>
      </c>
      <c r="L60" s="125">
        <v>84084</v>
      </c>
      <c r="M60" s="125">
        <v>84240</v>
      </c>
      <c r="N60" s="125" t="s">
        <v>399</v>
      </c>
      <c r="O60" s="125" t="s">
        <v>400</v>
      </c>
      <c r="P60" s="125" t="s">
        <v>401</v>
      </c>
      <c r="Q60" s="125">
        <v>14.63</v>
      </c>
      <c r="R60" s="125" t="s">
        <v>529</v>
      </c>
      <c r="S60" s="125">
        <v>91</v>
      </c>
    </row>
    <row r="61" spans="1:80" ht="12.6" customHeight="1" thickTop="1" thickBot="1" x14ac:dyDescent="0.3">
      <c r="A61" s="66"/>
      <c r="B61" s="54"/>
      <c r="C61" s="54"/>
      <c r="D61" s="54"/>
      <c r="E61" s="54"/>
      <c r="F61" s="54"/>
      <c r="K61" s="125" t="s">
        <v>530</v>
      </c>
      <c r="L61" s="125">
        <v>84100</v>
      </c>
      <c r="M61" s="125">
        <v>84190</v>
      </c>
      <c r="N61" s="125" t="s">
        <v>390</v>
      </c>
      <c r="O61" s="125" t="s">
        <v>428</v>
      </c>
      <c r="P61" s="125" t="s">
        <v>412</v>
      </c>
      <c r="Q61" s="125">
        <v>4.87</v>
      </c>
      <c r="R61" s="125" t="s">
        <v>531</v>
      </c>
      <c r="S61" s="125">
        <v>10</v>
      </c>
    </row>
    <row r="62" spans="1:80" ht="36.75" customHeight="1" thickTop="1" x14ac:dyDescent="0.25">
      <c r="A62" s="114" t="s">
        <v>45</v>
      </c>
      <c r="B62" s="115" t="s">
        <v>710</v>
      </c>
      <c r="C62" s="115" t="s">
        <v>258</v>
      </c>
      <c r="D62" s="115" t="s">
        <v>711</v>
      </c>
      <c r="E62" s="115" t="s">
        <v>712</v>
      </c>
      <c r="F62" s="115" t="s">
        <v>44</v>
      </c>
      <c r="G62" s="115" t="s">
        <v>39</v>
      </c>
      <c r="H62" s="116" t="s">
        <v>40</v>
      </c>
      <c r="K62" s="125" t="s">
        <v>532</v>
      </c>
      <c r="L62" s="125">
        <v>84101</v>
      </c>
      <c r="M62" s="125">
        <v>84210</v>
      </c>
      <c r="N62" s="125" t="s">
        <v>390</v>
      </c>
      <c r="O62" s="125" t="s">
        <v>415</v>
      </c>
      <c r="P62" s="125" t="s">
        <v>412</v>
      </c>
      <c r="Q62" s="125">
        <v>11.03</v>
      </c>
      <c r="R62" s="125" t="s">
        <v>533</v>
      </c>
      <c r="S62" s="125">
        <v>38</v>
      </c>
    </row>
    <row r="63" spans="1:80" ht="36.75" customHeight="1" x14ac:dyDescent="0.25">
      <c r="A63" s="52" t="s">
        <v>55</v>
      </c>
      <c r="B63" s="59"/>
      <c r="C63" s="59"/>
      <c r="D63" s="59"/>
      <c r="E63" s="59"/>
      <c r="F63" s="60" t="str">
        <f t="shared" ref="F63:F69" si="4">IF(SUM(B63:E63)=0,"",SUM(B63:E63))</f>
        <v/>
      </c>
      <c r="G63" s="61"/>
      <c r="H63" s="108" t="str">
        <f>IFERROR(F63/$F$70,"")</f>
        <v/>
      </c>
      <c r="K63" s="125" t="s">
        <v>534</v>
      </c>
      <c r="L63" s="125">
        <v>84133</v>
      </c>
      <c r="M63" s="125">
        <v>84240</v>
      </c>
      <c r="N63" s="125" t="s">
        <v>399</v>
      </c>
      <c r="O63" s="125" t="s">
        <v>400</v>
      </c>
      <c r="P63" s="125" t="s">
        <v>401</v>
      </c>
      <c r="Q63" s="125">
        <v>41.3</v>
      </c>
      <c r="R63" s="125" t="s">
        <v>535</v>
      </c>
      <c r="S63" s="125">
        <v>104</v>
      </c>
    </row>
    <row r="64" spans="1:80" ht="36.75" customHeight="1" x14ac:dyDescent="0.25">
      <c r="A64" s="52" t="s">
        <v>54</v>
      </c>
      <c r="B64" s="59"/>
      <c r="C64" s="59"/>
      <c r="D64" s="59"/>
      <c r="E64" s="59"/>
      <c r="F64" s="60" t="str">
        <f t="shared" si="4"/>
        <v/>
      </c>
      <c r="G64" s="61"/>
      <c r="H64" s="108" t="str">
        <f t="shared" ref="H64:H69" si="5">IFERROR(F64/$F$70,"")</f>
        <v/>
      </c>
      <c r="K64" s="125" t="s">
        <v>536</v>
      </c>
      <c r="L64" s="125">
        <v>84058</v>
      </c>
      <c r="M64" s="125">
        <v>84480</v>
      </c>
      <c r="N64" s="125" t="s">
        <v>399</v>
      </c>
      <c r="O64" s="125" t="s">
        <v>399</v>
      </c>
      <c r="P64" s="125" t="s">
        <v>407</v>
      </c>
      <c r="Q64" s="125">
        <v>10.66</v>
      </c>
      <c r="R64" s="125" t="s">
        <v>537</v>
      </c>
      <c r="S64" s="125">
        <v>38</v>
      </c>
    </row>
    <row r="65" spans="1:19" ht="36.75" customHeight="1" x14ac:dyDescent="0.25">
      <c r="A65" s="52" t="s">
        <v>46</v>
      </c>
      <c r="B65" s="59"/>
      <c r="C65" s="59"/>
      <c r="D65" s="59"/>
      <c r="E65" s="59"/>
      <c r="F65" s="60" t="str">
        <f t="shared" si="4"/>
        <v/>
      </c>
      <c r="G65" s="61"/>
      <c r="H65" s="108" t="str">
        <f t="shared" si="5"/>
        <v/>
      </c>
      <c r="K65" s="125" t="s">
        <v>538</v>
      </c>
      <c r="L65" s="125">
        <v>84059</v>
      </c>
      <c r="M65" s="125">
        <v>84190</v>
      </c>
      <c r="N65" s="125" t="s">
        <v>390</v>
      </c>
      <c r="O65" s="125" t="s">
        <v>428</v>
      </c>
      <c r="P65" s="125" t="s">
        <v>412</v>
      </c>
      <c r="Q65" s="125">
        <v>4.54</v>
      </c>
      <c r="R65" s="125" t="s">
        <v>539</v>
      </c>
      <c r="S65" s="125">
        <v>26</v>
      </c>
    </row>
    <row r="66" spans="1:19" ht="36.75" customHeight="1" x14ac:dyDescent="0.25">
      <c r="A66" s="52" t="s">
        <v>47</v>
      </c>
      <c r="B66" s="59"/>
      <c r="C66" s="59"/>
      <c r="D66" s="59"/>
      <c r="E66" s="59"/>
      <c r="F66" s="60" t="str">
        <f t="shared" si="4"/>
        <v/>
      </c>
      <c r="G66" s="61"/>
      <c r="H66" s="108" t="str">
        <f t="shared" si="5"/>
        <v/>
      </c>
      <c r="K66" s="125" t="s">
        <v>540</v>
      </c>
      <c r="L66" s="125">
        <v>84061</v>
      </c>
      <c r="M66" s="125">
        <v>84290</v>
      </c>
      <c r="N66" s="125" t="s">
        <v>390</v>
      </c>
      <c r="O66" s="125" t="s">
        <v>437</v>
      </c>
      <c r="P66" s="125" t="s">
        <v>463</v>
      </c>
      <c r="Q66" s="125">
        <v>9.2899999999999991</v>
      </c>
      <c r="R66" s="125" t="s">
        <v>541</v>
      </c>
      <c r="S66" s="125">
        <v>36</v>
      </c>
    </row>
    <row r="67" spans="1:19" ht="36.75" customHeight="1" x14ac:dyDescent="0.25">
      <c r="A67" s="52" t="s">
        <v>48</v>
      </c>
      <c r="B67" s="59"/>
      <c r="C67" s="59"/>
      <c r="D67" s="59"/>
      <c r="E67" s="59"/>
      <c r="F67" s="60" t="str">
        <f t="shared" si="4"/>
        <v/>
      </c>
      <c r="G67" s="61"/>
      <c r="H67" s="108" t="str">
        <f t="shared" si="5"/>
        <v/>
      </c>
      <c r="K67" s="125" t="s">
        <v>542</v>
      </c>
      <c r="L67" s="125">
        <v>84060</v>
      </c>
      <c r="M67" s="125">
        <v>84400</v>
      </c>
      <c r="N67" s="125" t="s">
        <v>399</v>
      </c>
      <c r="O67" s="125" t="s">
        <v>399</v>
      </c>
      <c r="P67" s="125" t="s">
        <v>407</v>
      </c>
      <c r="Q67" s="125">
        <v>21.79</v>
      </c>
      <c r="R67" s="125" t="s">
        <v>543</v>
      </c>
      <c r="S67" s="125">
        <v>1.7</v>
      </c>
    </row>
    <row r="68" spans="1:19" ht="36.75" customHeight="1" x14ac:dyDescent="0.25">
      <c r="A68" s="52" t="s">
        <v>49</v>
      </c>
      <c r="B68" s="59"/>
      <c r="C68" s="59"/>
      <c r="D68" s="59"/>
      <c r="E68" s="59"/>
      <c r="F68" s="60" t="str">
        <f t="shared" si="4"/>
        <v/>
      </c>
      <c r="G68" s="61"/>
      <c r="H68" s="108" t="str">
        <f t="shared" si="5"/>
        <v/>
      </c>
      <c r="K68" s="125" t="s">
        <v>544</v>
      </c>
      <c r="L68" s="125">
        <v>84062</v>
      </c>
      <c r="M68" s="125">
        <v>84800</v>
      </c>
      <c r="N68" s="125" t="s">
        <v>399</v>
      </c>
      <c r="O68" s="125" t="s">
        <v>452</v>
      </c>
      <c r="P68" s="125" t="s">
        <v>423</v>
      </c>
      <c r="Q68" s="125">
        <v>16.93</v>
      </c>
      <c r="R68" s="125" t="s">
        <v>545</v>
      </c>
      <c r="S68" s="125">
        <v>97</v>
      </c>
    </row>
    <row r="69" spans="1:19" ht="36.75" customHeight="1" x14ac:dyDescent="0.25">
      <c r="A69" s="52" t="s">
        <v>193</v>
      </c>
      <c r="B69" s="59"/>
      <c r="C69" s="59"/>
      <c r="D69" s="59"/>
      <c r="E69" s="59"/>
      <c r="F69" s="60" t="str">
        <f t="shared" si="4"/>
        <v/>
      </c>
      <c r="G69" s="61" t="s">
        <v>194</v>
      </c>
      <c r="H69" s="108" t="str">
        <f t="shared" si="5"/>
        <v/>
      </c>
      <c r="K69" s="125" t="s">
        <v>546</v>
      </c>
      <c r="L69" s="125">
        <v>84063</v>
      </c>
      <c r="M69" s="125">
        <v>84840</v>
      </c>
      <c r="N69" s="125" t="s">
        <v>390</v>
      </c>
      <c r="O69" s="125" t="s">
        <v>437</v>
      </c>
      <c r="P69" s="125" t="s">
        <v>438</v>
      </c>
      <c r="Q69" s="125">
        <v>11.97</v>
      </c>
      <c r="R69" s="125" t="s">
        <v>547</v>
      </c>
      <c r="S69" s="125">
        <v>33</v>
      </c>
    </row>
    <row r="70" spans="1:19" ht="36.75" customHeight="1" thickBot="1" x14ac:dyDescent="0.3">
      <c r="A70" s="117" t="s">
        <v>44</v>
      </c>
      <c r="B70" s="118" t="str">
        <f>IF(SUM(B63:B69)=0,"",SUM(B63:B69))</f>
        <v/>
      </c>
      <c r="C70" s="118" t="str">
        <f t="shared" ref="C70:F70" si="6">IF(SUM(C63:C69)=0,"",SUM(C63:C69))</f>
        <v/>
      </c>
      <c r="D70" s="118" t="str">
        <f t="shared" si="6"/>
        <v/>
      </c>
      <c r="E70" s="118" t="str">
        <f t="shared" si="6"/>
        <v/>
      </c>
      <c r="F70" s="118" t="str">
        <f t="shared" si="6"/>
        <v/>
      </c>
      <c r="G70" s="118"/>
      <c r="H70" s="119"/>
      <c r="K70" s="125" t="s">
        <v>548</v>
      </c>
      <c r="L70" s="125">
        <v>84064</v>
      </c>
      <c r="M70" s="125">
        <v>84840</v>
      </c>
      <c r="N70" s="125" t="s">
        <v>390</v>
      </c>
      <c r="O70" s="125" t="s">
        <v>437</v>
      </c>
      <c r="P70" s="125" t="s">
        <v>438</v>
      </c>
      <c r="Q70" s="125">
        <v>17.37</v>
      </c>
      <c r="R70" s="125" t="s">
        <v>549</v>
      </c>
      <c r="S70" s="125">
        <v>219</v>
      </c>
    </row>
    <row r="71" spans="1:19" ht="36.75" customHeight="1" thickTop="1" x14ac:dyDescent="0.25">
      <c r="A71" s="66"/>
      <c r="B71" s="54"/>
      <c r="C71" s="54"/>
      <c r="D71" s="54"/>
      <c r="E71" s="54"/>
      <c r="F71" s="54"/>
      <c r="K71" s="125" t="s">
        <v>550</v>
      </c>
      <c r="L71" s="125">
        <v>84065</v>
      </c>
      <c r="M71" s="125">
        <v>84360</v>
      </c>
      <c r="N71" s="125" t="s">
        <v>399</v>
      </c>
      <c r="O71" s="125" t="s">
        <v>452</v>
      </c>
      <c r="P71" s="125" t="s">
        <v>423</v>
      </c>
      <c r="Q71" s="125">
        <v>21.81</v>
      </c>
      <c r="R71" s="125" t="s">
        <v>551</v>
      </c>
      <c r="S71" s="125">
        <v>177</v>
      </c>
    </row>
    <row r="72" spans="1:19" ht="36.75" customHeight="1" x14ac:dyDescent="0.25">
      <c r="A72" s="66"/>
      <c r="B72" s="54"/>
      <c r="C72" s="54"/>
      <c r="D72" s="54"/>
      <c r="E72" s="54"/>
      <c r="F72" s="54"/>
      <c r="K72" s="125" t="s">
        <v>552</v>
      </c>
      <c r="L72" s="125">
        <v>84008</v>
      </c>
      <c r="M72" s="125">
        <v>84330</v>
      </c>
      <c r="N72" s="125" t="s">
        <v>390</v>
      </c>
      <c r="O72" s="125" t="s">
        <v>428</v>
      </c>
      <c r="P72" s="125" t="s">
        <v>412</v>
      </c>
      <c r="Q72" s="125">
        <v>16.04</v>
      </c>
      <c r="R72" s="125" t="s">
        <v>553</v>
      </c>
      <c r="S72" s="125">
        <v>39</v>
      </c>
    </row>
    <row r="73" spans="1:19" ht="36.75" customHeight="1" x14ac:dyDescent="0.25">
      <c r="A73" s="66"/>
      <c r="B73" s="54"/>
      <c r="C73" s="54"/>
      <c r="D73" s="54"/>
      <c r="E73" s="54"/>
      <c r="F73" s="54"/>
      <c r="K73" s="125" t="s">
        <v>554</v>
      </c>
      <c r="L73" s="125">
        <v>84011</v>
      </c>
      <c r="M73" s="125">
        <v>84210</v>
      </c>
      <c r="N73" s="125" t="s">
        <v>390</v>
      </c>
      <c r="O73" s="125" t="s">
        <v>415</v>
      </c>
      <c r="P73" s="125" t="s">
        <v>412</v>
      </c>
      <c r="Q73" s="125">
        <v>9.0399999999999991</v>
      </c>
      <c r="R73" s="125" t="s">
        <v>555</v>
      </c>
      <c r="S73" s="125">
        <v>39</v>
      </c>
    </row>
    <row r="74" spans="1:19" ht="36.75" customHeight="1" x14ac:dyDescent="0.25">
      <c r="A74" s="66"/>
      <c r="B74" s="54"/>
      <c r="C74" s="54"/>
      <c r="D74" s="54"/>
      <c r="E74" s="54"/>
      <c r="F74" s="54"/>
      <c r="K74" s="125" t="s">
        <v>517</v>
      </c>
      <c r="L74" s="125">
        <v>84092</v>
      </c>
      <c r="M74" s="125">
        <v>84130</v>
      </c>
      <c r="N74" s="125" t="s">
        <v>369</v>
      </c>
      <c r="O74" s="125" t="s">
        <v>517</v>
      </c>
      <c r="P74" s="125" t="s">
        <v>370</v>
      </c>
      <c r="Q74" s="125">
        <v>10.77</v>
      </c>
      <c r="R74" s="125" t="s">
        <v>556</v>
      </c>
      <c r="S74" s="138">
        <v>1628</v>
      </c>
    </row>
    <row r="75" spans="1:19" ht="36.75" customHeight="1" x14ac:dyDescent="0.25">
      <c r="A75" s="66"/>
      <c r="B75" s="54"/>
      <c r="C75" s="54"/>
      <c r="D75" s="54"/>
      <c r="E75" s="54"/>
      <c r="F75" s="54"/>
      <c r="K75" s="125" t="s">
        <v>557</v>
      </c>
      <c r="L75" s="125">
        <v>84132</v>
      </c>
      <c r="M75" s="125">
        <v>84250</v>
      </c>
      <c r="N75" s="125" t="s">
        <v>369</v>
      </c>
      <c r="O75" s="125" t="s">
        <v>477</v>
      </c>
      <c r="P75" s="125" t="s">
        <v>478</v>
      </c>
      <c r="Q75" s="125">
        <v>35.53</v>
      </c>
      <c r="R75" s="125" t="s">
        <v>558</v>
      </c>
      <c r="S75" s="125">
        <v>255</v>
      </c>
    </row>
    <row r="76" spans="1:19" ht="36.75" customHeight="1" x14ac:dyDescent="0.25">
      <c r="A76" s="66"/>
      <c r="B76" s="54"/>
      <c r="C76" s="54"/>
      <c r="D76" s="54"/>
      <c r="E76" s="54"/>
      <c r="F76" s="54"/>
      <c r="K76" s="125" t="s">
        <v>559</v>
      </c>
      <c r="L76" s="125">
        <v>84066</v>
      </c>
      <c r="M76" s="125">
        <v>84220</v>
      </c>
      <c r="N76" s="125" t="s">
        <v>399</v>
      </c>
      <c r="O76" s="125" t="s">
        <v>399</v>
      </c>
      <c r="P76" s="125" t="s">
        <v>407</v>
      </c>
      <c r="Q76" s="125">
        <v>38.89</v>
      </c>
      <c r="R76" s="125" t="s">
        <v>560</v>
      </c>
      <c r="S76" s="125">
        <v>7.4</v>
      </c>
    </row>
    <row r="77" spans="1:19" ht="36.75" customHeight="1" x14ac:dyDescent="0.25">
      <c r="A77" s="66"/>
      <c r="B77" s="54"/>
      <c r="C77" s="54"/>
      <c r="D77" s="54"/>
      <c r="E77" s="54"/>
      <c r="F77" s="54"/>
      <c r="K77" s="125" t="s">
        <v>561</v>
      </c>
      <c r="L77" s="125">
        <v>84067</v>
      </c>
      <c r="M77" s="125">
        <v>84870</v>
      </c>
      <c r="N77" s="125" t="s">
        <v>390</v>
      </c>
      <c r="O77" s="125" t="s">
        <v>390</v>
      </c>
      <c r="P77" s="125" t="s">
        <v>412</v>
      </c>
      <c r="Q77" s="125">
        <v>11.29</v>
      </c>
      <c r="R77" s="125" t="s">
        <v>562</v>
      </c>
      <c r="S77" s="125">
        <v>231</v>
      </c>
    </row>
    <row r="78" spans="1:19" ht="36.75" customHeight="1" x14ac:dyDescent="0.25">
      <c r="A78" s="66"/>
      <c r="B78" s="54"/>
      <c r="C78" s="54"/>
      <c r="D78" s="54"/>
      <c r="E78" s="54"/>
      <c r="F78" s="54"/>
      <c r="K78" s="125" t="s">
        <v>563</v>
      </c>
      <c r="L78" s="125">
        <v>84068</v>
      </c>
      <c r="M78" s="125">
        <v>84160</v>
      </c>
      <c r="N78" s="125" t="s">
        <v>399</v>
      </c>
      <c r="O78" s="125" t="s">
        <v>452</v>
      </c>
      <c r="P78" s="125" t="s">
        <v>423</v>
      </c>
      <c r="Q78" s="125">
        <v>20.18</v>
      </c>
      <c r="R78" s="125" t="s">
        <v>564</v>
      </c>
      <c r="S78" s="125">
        <v>53</v>
      </c>
    </row>
    <row r="79" spans="1:19" ht="36.75" customHeight="1" x14ac:dyDescent="0.25">
      <c r="A79" s="66"/>
      <c r="B79" s="54"/>
      <c r="C79" s="54"/>
      <c r="D79" s="54"/>
      <c r="E79" s="54"/>
      <c r="F79" s="54"/>
      <c r="K79" s="125" t="s">
        <v>565</v>
      </c>
      <c r="L79" s="125">
        <v>84069</v>
      </c>
      <c r="M79" s="125">
        <v>84340</v>
      </c>
      <c r="N79" s="125" t="s">
        <v>390</v>
      </c>
      <c r="O79" s="125" t="s">
        <v>428</v>
      </c>
      <c r="P79" s="125" t="s">
        <v>412</v>
      </c>
      <c r="Q79" s="125">
        <v>45.33</v>
      </c>
      <c r="R79" s="125" t="s">
        <v>566</v>
      </c>
      <c r="S79" s="125">
        <v>64</v>
      </c>
    </row>
    <row r="80" spans="1:19" ht="36.75" customHeight="1" x14ac:dyDescent="0.25">
      <c r="A80" s="66"/>
      <c r="B80" s="54"/>
      <c r="C80" s="54"/>
      <c r="D80" s="54"/>
      <c r="E80" s="54"/>
      <c r="F80" s="54"/>
      <c r="K80" s="125" t="s">
        <v>567</v>
      </c>
      <c r="L80" s="125">
        <v>84070</v>
      </c>
      <c r="M80" s="125">
        <v>84570</v>
      </c>
      <c r="N80" s="125" t="s">
        <v>390</v>
      </c>
      <c r="O80" s="125" t="s">
        <v>415</v>
      </c>
      <c r="P80" s="125" t="s">
        <v>416</v>
      </c>
      <c r="Q80" s="125">
        <v>11.92</v>
      </c>
      <c r="R80" s="125" t="s">
        <v>568</v>
      </c>
      <c r="S80" s="125">
        <v>149</v>
      </c>
    </row>
    <row r="81" spans="1:19" ht="36.75" customHeight="1" x14ac:dyDescent="0.25">
      <c r="A81" s="66"/>
      <c r="B81" s="54"/>
      <c r="C81" s="54"/>
      <c r="D81" s="54"/>
      <c r="E81" s="54"/>
      <c r="F81" s="54"/>
      <c r="K81" s="125" t="s">
        <v>569</v>
      </c>
      <c r="L81" s="125">
        <v>84071</v>
      </c>
      <c r="M81" s="125">
        <v>84660</v>
      </c>
      <c r="N81" s="125" t="s">
        <v>399</v>
      </c>
      <c r="O81" s="125" t="s">
        <v>452</v>
      </c>
      <c r="P81" s="125" t="s">
        <v>423</v>
      </c>
      <c r="Q81" s="125">
        <v>9.1300000000000008</v>
      </c>
      <c r="R81" s="125" t="s">
        <v>570</v>
      </c>
      <c r="S81" s="125">
        <v>211</v>
      </c>
    </row>
    <row r="82" spans="1:19" ht="36.75" customHeight="1" x14ac:dyDescent="0.25">
      <c r="A82" s="66"/>
      <c r="B82" s="54"/>
      <c r="C82" s="54"/>
      <c r="D82" s="54"/>
      <c r="E82" s="54"/>
      <c r="F82" s="54"/>
      <c r="K82" s="125" t="s">
        <v>571</v>
      </c>
      <c r="L82" s="125">
        <v>84072</v>
      </c>
      <c r="M82" s="125">
        <v>84380</v>
      </c>
      <c r="N82" s="125" t="s">
        <v>390</v>
      </c>
      <c r="O82" s="125" t="s">
        <v>415</v>
      </c>
      <c r="P82" s="125" t="s">
        <v>412</v>
      </c>
      <c r="Q82" s="125">
        <v>37.92</v>
      </c>
      <c r="R82" s="125" t="s">
        <v>572</v>
      </c>
      <c r="S82" s="125">
        <v>159</v>
      </c>
    </row>
    <row r="83" spans="1:19" ht="36.75" customHeight="1" x14ac:dyDescent="0.25">
      <c r="A83" s="66"/>
      <c r="B83" s="54"/>
      <c r="C83" s="54"/>
      <c r="D83" s="54"/>
      <c r="E83" s="54"/>
      <c r="F83" s="54"/>
      <c r="K83" s="125" t="s">
        <v>573</v>
      </c>
      <c r="L83" s="125">
        <v>84073</v>
      </c>
      <c r="M83" s="125">
        <v>84560</v>
      </c>
      <c r="N83" s="125" t="s">
        <v>399</v>
      </c>
      <c r="O83" s="125" t="s">
        <v>399</v>
      </c>
      <c r="P83" s="125" t="s">
        <v>407</v>
      </c>
      <c r="Q83" s="125">
        <v>30.27</v>
      </c>
      <c r="R83" s="125" t="s">
        <v>574</v>
      </c>
      <c r="S83" s="125">
        <v>33</v>
      </c>
    </row>
    <row r="84" spans="1:19" ht="36.75" customHeight="1" x14ac:dyDescent="0.25">
      <c r="A84" s="66"/>
      <c r="B84" s="54"/>
      <c r="C84" s="54"/>
      <c r="D84" s="54"/>
      <c r="E84" s="54"/>
      <c r="F84" s="54"/>
      <c r="K84" s="125" t="s">
        <v>575</v>
      </c>
      <c r="L84" s="125">
        <v>84074</v>
      </c>
      <c r="M84" s="125">
        <v>84360</v>
      </c>
      <c r="N84" s="125" t="s">
        <v>399</v>
      </c>
      <c r="O84" s="125" t="s">
        <v>452</v>
      </c>
      <c r="P84" s="125" t="s">
        <v>423</v>
      </c>
      <c r="Q84" s="125">
        <v>26.59</v>
      </c>
      <c r="R84" s="125" t="s">
        <v>576</v>
      </c>
      <c r="S84" s="125">
        <v>79</v>
      </c>
    </row>
    <row r="85" spans="1:19" ht="36.75" customHeight="1" x14ac:dyDescent="0.25">
      <c r="K85" s="125" t="s">
        <v>577</v>
      </c>
      <c r="L85" s="125">
        <v>84075</v>
      </c>
      <c r="M85" s="125">
        <v>84570</v>
      </c>
      <c r="N85" s="125" t="s">
        <v>390</v>
      </c>
      <c r="O85" s="125" t="s">
        <v>415</v>
      </c>
      <c r="P85" s="125" t="s">
        <v>416</v>
      </c>
      <c r="Q85" s="125">
        <v>36.81</v>
      </c>
      <c r="R85" s="125" t="s">
        <v>578</v>
      </c>
      <c r="S85" s="125">
        <v>12</v>
      </c>
    </row>
    <row r="86" spans="1:19" ht="36.75" customHeight="1" x14ac:dyDescent="0.25">
      <c r="K86" s="125" t="s">
        <v>579</v>
      </c>
      <c r="L86" s="125">
        <v>84076</v>
      </c>
      <c r="M86" s="125">
        <v>84120</v>
      </c>
      <c r="N86" s="125" t="s">
        <v>399</v>
      </c>
      <c r="O86" s="125" t="s">
        <v>400</v>
      </c>
      <c r="P86" s="125" t="s">
        <v>401</v>
      </c>
      <c r="Q86" s="125">
        <v>31.66</v>
      </c>
      <c r="R86" s="125" t="s">
        <v>580</v>
      </c>
      <c r="S86" s="125">
        <v>41</v>
      </c>
    </row>
    <row r="87" spans="1:19" ht="36.75" customHeight="1" x14ac:dyDescent="0.25">
      <c r="K87" s="125" t="s">
        <v>581</v>
      </c>
      <c r="L87" s="125">
        <v>84077</v>
      </c>
      <c r="M87" s="125">
        <v>84330</v>
      </c>
      <c r="N87" s="125" t="s">
        <v>390</v>
      </c>
      <c r="O87" s="125" t="s">
        <v>415</v>
      </c>
      <c r="P87" s="125" t="s">
        <v>412</v>
      </c>
      <c r="Q87" s="125">
        <v>4.7300000000000004</v>
      </c>
      <c r="R87" s="125" t="s">
        <v>582</v>
      </c>
      <c r="S87" s="125">
        <v>96</v>
      </c>
    </row>
    <row r="88" spans="1:19" ht="36.75" customHeight="1" x14ac:dyDescent="0.25">
      <c r="K88" s="125" t="s">
        <v>583</v>
      </c>
      <c r="L88" s="125">
        <v>84078</v>
      </c>
      <c r="M88" s="125">
        <v>84430</v>
      </c>
      <c r="N88" s="125" t="s">
        <v>390</v>
      </c>
      <c r="O88" s="125" t="s">
        <v>437</v>
      </c>
      <c r="P88" s="125" t="s">
        <v>438</v>
      </c>
      <c r="Q88" s="125">
        <v>40.65</v>
      </c>
      <c r="R88" s="125" t="s">
        <v>584</v>
      </c>
      <c r="S88" s="125">
        <v>93</v>
      </c>
    </row>
    <row r="89" spans="1:19" ht="36.75" customHeight="1" x14ac:dyDescent="0.25">
      <c r="K89" s="125" t="s">
        <v>585</v>
      </c>
      <c r="L89" s="125">
        <v>84079</v>
      </c>
      <c r="M89" s="125">
        <v>84390</v>
      </c>
      <c r="N89" s="125" t="s">
        <v>390</v>
      </c>
      <c r="O89" s="125" t="s">
        <v>415</v>
      </c>
      <c r="P89" s="125" t="s">
        <v>416</v>
      </c>
      <c r="Q89" s="125">
        <v>47.12</v>
      </c>
      <c r="R89" s="125" t="s">
        <v>586</v>
      </c>
      <c r="S89" s="125">
        <v>6.7</v>
      </c>
    </row>
    <row r="90" spans="1:19" ht="36.75" customHeight="1" x14ac:dyDescent="0.25">
      <c r="K90" s="125" t="s">
        <v>391</v>
      </c>
      <c r="L90" s="125">
        <v>84080</v>
      </c>
      <c r="M90" s="125">
        <v>84170</v>
      </c>
      <c r="N90" s="125" t="s">
        <v>390</v>
      </c>
      <c r="O90" s="125" t="s">
        <v>391</v>
      </c>
      <c r="P90" s="125" t="s">
        <v>392</v>
      </c>
      <c r="Q90" s="125">
        <v>39.020000000000003</v>
      </c>
      <c r="R90" s="125" t="s">
        <v>587</v>
      </c>
      <c r="S90" s="125">
        <v>331</v>
      </c>
    </row>
    <row r="91" spans="1:19" ht="36.75" customHeight="1" x14ac:dyDescent="0.25">
      <c r="K91" s="125" t="s">
        <v>588</v>
      </c>
      <c r="L91" s="125">
        <v>84081</v>
      </c>
      <c r="M91" s="125">
        <v>84310</v>
      </c>
      <c r="N91" s="125" t="s">
        <v>369</v>
      </c>
      <c r="O91" s="125" t="s">
        <v>383</v>
      </c>
      <c r="P91" s="125" t="s">
        <v>370</v>
      </c>
      <c r="Q91" s="125">
        <v>10.35</v>
      </c>
      <c r="R91" s="125" t="s">
        <v>589</v>
      </c>
      <c r="S91" s="125">
        <v>804</v>
      </c>
    </row>
    <row r="92" spans="1:19" ht="36.75" customHeight="1" x14ac:dyDescent="0.25">
      <c r="K92" s="125" t="s">
        <v>590</v>
      </c>
      <c r="L92" s="125">
        <v>84082</v>
      </c>
      <c r="M92" s="125">
        <v>84570</v>
      </c>
      <c r="N92" s="125" t="s">
        <v>390</v>
      </c>
      <c r="O92" s="125" t="s">
        <v>415</v>
      </c>
      <c r="P92" s="125" t="s">
        <v>416</v>
      </c>
      <c r="Q92" s="125">
        <v>25.03</v>
      </c>
      <c r="R92" s="125" t="s">
        <v>591</v>
      </c>
      <c r="S92" s="125">
        <v>75</v>
      </c>
    </row>
    <row r="93" spans="1:19" ht="36.75" customHeight="1" x14ac:dyDescent="0.25">
      <c r="K93" s="125" t="s">
        <v>592</v>
      </c>
      <c r="L93" s="125">
        <v>84083</v>
      </c>
      <c r="M93" s="125">
        <v>84550</v>
      </c>
      <c r="N93" s="125" t="s">
        <v>390</v>
      </c>
      <c r="O93" s="125" t="s">
        <v>437</v>
      </c>
      <c r="P93" s="125" t="s">
        <v>438</v>
      </c>
      <c r="Q93" s="125">
        <v>26.09</v>
      </c>
      <c r="R93" s="125" t="s">
        <v>593</v>
      </c>
      <c r="S93" s="125">
        <v>92</v>
      </c>
    </row>
    <row r="94" spans="1:19" ht="36.75" customHeight="1" x14ac:dyDescent="0.25">
      <c r="K94" s="125" t="s">
        <v>594</v>
      </c>
      <c r="L94" s="125">
        <v>84085</v>
      </c>
      <c r="M94" s="125">
        <v>84220</v>
      </c>
      <c r="N94" s="125" t="s">
        <v>399</v>
      </c>
      <c r="O94" s="125" t="s">
        <v>399</v>
      </c>
      <c r="P94" s="125" t="s">
        <v>407</v>
      </c>
      <c r="Q94" s="125">
        <v>31.27</v>
      </c>
      <c r="R94" s="125" t="s">
        <v>595</v>
      </c>
      <c r="S94" s="125">
        <v>13</v>
      </c>
    </row>
    <row r="95" spans="1:19" ht="36.75" customHeight="1" x14ac:dyDescent="0.25">
      <c r="K95" s="125" t="s">
        <v>596</v>
      </c>
      <c r="L95" s="125">
        <v>84086</v>
      </c>
      <c r="M95" s="125">
        <v>84580</v>
      </c>
      <c r="N95" s="125" t="s">
        <v>399</v>
      </c>
      <c r="O95" s="125" t="s">
        <v>399</v>
      </c>
      <c r="P95" s="125" t="s">
        <v>423</v>
      </c>
      <c r="Q95" s="125">
        <v>24.1</v>
      </c>
      <c r="R95" s="125" t="s">
        <v>597</v>
      </c>
      <c r="S95" s="125">
        <v>55</v>
      </c>
    </row>
    <row r="96" spans="1:19" ht="36.75" customHeight="1" x14ac:dyDescent="0.25">
      <c r="K96" s="125" t="s">
        <v>457</v>
      </c>
      <c r="L96" s="125">
        <v>84087</v>
      </c>
      <c r="M96" s="125">
        <v>84100</v>
      </c>
      <c r="N96" s="125" t="s">
        <v>390</v>
      </c>
      <c r="O96" s="125" t="s">
        <v>457</v>
      </c>
      <c r="P96" s="125" t="s">
        <v>458</v>
      </c>
      <c r="Q96" s="125">
        <v>74.2</v>
      </c>
      <c r="R96" s="125" t="s">
        <v>598</v>
      </c>
      <c r="S96" s="125">
        <v>390</v>
      </c>
    </row>
    <row r="97" spans="11:19" ht="36.75" customHeight="1" x14ac:dyDescent="0.25">
      <c r="K97" s="125" t="s">
        <v>415</v>
      </c>
      <c r="L97" s="125">
        <v>84088</v>
      </c>
      <c r="M97" s="125">
        <v>84210</v>
      </c>
      <c r="N97" s="125" t="s">
        <v>390</v>
      </c>
      <c r="O97" s="125" t="s">
        <v>415</v>
      </c>
      <c r="P97" s="125" t="s">
        <v>392</v>
      </c>
      <c r="Q97" s="125">
        <v>51.12</v>
      </c>
      <c r="R97" s="125" t="s">
        <v>599</v>
      </c>
      <c r="S97" s="125">
        <v>188</v>
      </c>
    </row>
    <row r="98" spans="11:19" ht="36.75" customHeight="1" x14ac:dyDescent="0.25">
      <c r="K98" s="125" t="s">
        <v>400</v>
      </c>
      <c r="L98" s="125">
        <v>84089</v>
      </c>
      <c r="M98" s="125">
        <v>84120</v>
      </c>
      <c r="N98" s="125" t="s">
        <v>399</v>
      </c>
      <c r="O98" s="125" t="s">
        <v>400</v>
      </c>
      <c r="P98" s="125" t="s">
        <v>600</v>
      </c>
      <c r="Q98" s="125">
        <v>66.23</v>
      </c>
      <c r="R98" s="125" t="s">
        <v>601</v>
      </c>
      <c r="S98" s="125">
        <v>308</v>
      </c>
    </row>
    <row r="99" spans="11:19" ht="36.75" customHeight="1" x14ac:dyDescent="0.25">
      <c r="K99" s="125" t="s">
        <v>602</v>
      </c>
      <c r="L99" s="125">
        <v>84090</v>
      </c>
      <c r="M99" s="125">
        <v>84240</v>
      </c>
      <c r="N99" s="125" t="s">
        <v>399</v>
      </c>
      <c r="O99" s="125" t="s">
        <v>400</v>
      </c>
      <c r="P99" s="125" t="s">
        <v>401</v>
      </c>
      <c r="Q99" s="125">
        <v>17.36</v>
      </c>
      <c r="R99" s="125" t="s">
        <v>603</v>
      </c>
      <c r="S99" s="125">
        <v>39</v>
      </c>
    </row>
    <row r="100" spans="11:19" ht="36.75" customHeight="1" x14ac:dyDescent="0.25">
      <c r="K100" s="125" t="s">
        <v>604</v>
      </c>
      <c r="L100" s="125">
        <v>84091</v>
      </c>
      <c r="M100" s="125">
        <v>84420</v>
      </c>
      <c r="N100" s="125" t="s">
        <v>390</v>
      </c>
      <c r="O100" s="125" t="s">
        <v>457</v>
      </c>
      <c r="P100" s="125" t="s">
        <v>463</v>
      </c>
      <c r="Q100" s="125">
        <v>24.8</v>
      </c>
      <c r="R100" s="125" t="s">
        <v>605</v>
      </c>
      <c r="S100" s="125">
        <v>212</v>
      </c>
    </row>
    <row r="101" spans="11:19" ht="36.75" customHeight="1" x14ac:dyDescent="0.25">
      <c r="K101" s="125" t="s">
        <v>606</v>
      </c>
      <c r="L101" s="125">
        <v>84093</v>
      </c>
      <c r="M101" s="125">
        <v>84360</v>
      </c>
      <c r="N101" s="125" t="s">
        <v>399</v>
      </c>
      <c r="O101" s="125" t="s">
        <v>452</v>
      </c>
      <c r="P101" s="125" t="s">
        <v>423</v>
      </c>
      <c r="Q101" s="125">
        <v>17.899999999999999</v>
      </c>
      <c r="R101" s="125" t="s">
        <v>607</v>
      </c>
      <c r="S101" s="125">
        <v>43</v>
      </c>
    </row>
    <row r="102" spans="11:19" ht="36.75" customHeight="1" x14ac:dyDescent="0.25">
      <c r="K102" s="125" t="s">
        <v>608</v>
      </c>
      <c r="L102" s="125">
        <v>84094</v>
      </c>
      <c r="M102" s="125">
        <v>84110</v>
      </c>
      <c r="N102" s="125" t="s">
        <v>390</v>
      </c>
      <c r="O102" s="125" t="s">
        <v>428</v>
      </c>
      <c r="P102" s="125" t="s">
        <v>443</v>
      </c>
      <c r="Q102" s="125">
        <v>14.59</v>
      </c>
      <c r="R102" s="125" t="s">
        <v>609</v>
      </c>
      <c r="S102" s="125">
        <v>41</v>
      </c>
    </row>
    <row r="103" spans="11:19" ht="36.75" customHeight="1" x14ac:dyDescent="0.25">
      <c r="K103" s="125" t="s">
        <v>610</v>
      </c>
      <c r="L103" s="125">
        <v>84095</v>
      </c>
      <c r="M103" s="125">
        <v>84160</v>
      </c>
      <c r="N103" s="125" t="s">
        <v>399</v>
      </c>
      <c r="O103" s="125" t="s">
        <v>452</v>
      </c>
      <c r="P103" s="125" t="s">
        <v>423</v>
      </c>
      <c r="Q103" s="125">
        <v>9.7799999999999994</v>
      </c>
      <c r="R103" s="125" t="s">
        <v>527</v>
      </c>
      <c r="S103" s="125">
        <v>84</v>
      </c>
    </row>
    <row r="104" spans="11:19" ht="36.75" customHeight="1" x14ac:dyDescent="0.25">
      <c r="K104" s="125" t="s">
        <v>611</v>
      </c>
      <c r="L104" s="125">
        <v>84096</v>
      </c>
      <c r="M104" s="125">
        <v>84110</v>
      </c>
      <c r="N104" s="125" t="s">
        <v>390</v>
      </c>
      <c r="O104" s="125" t="s">
        <v>428</v>
      </c>
      <c r="P104" s="125" t="s">
        <v>443</v>
      </c>
      <c r="Q104" s="125">
        <v>18.809999999999999</v>
      </c>
      <c r="R104" s="125" t="s">
        <v>612</v>
      </c>
      <c r="S104" s="125">
        <v>45</v>
      </c>
    </row>
    <row r="105" spans="11:19" ht="36.75" customHeight="1" x14ac:dyDescent="0.25">
      <c r="K105" s="125" t="s">
        <v>613</v>
      </c>
      <c r="L105" s="125">
        <v>84097</v>
      </c>
      <c r="M105" s="125">
        <v>84600</v>
      </c>
      <c r="N105" s="125" t="s">
        <v>390</v>
      </c>
      <c r="O105" s="125" t="s">
        <v>513</v>
      </c>
      <c r="P105" s="125" t="s">
        <v>514</v>
      </c>
      <c r="Q105" s="125">
        <v>10.96</v>
      </c>
      <c r="R105" s="125" t="s">
        <v>614</v>
      </c>
      <c r="S105" s="125">
        <v>56</v>
      </c>
    </row>
    <row r="106" spans="11:19" ht="36.75" customHeight="1" x14ac:dyDescent="0.25">
      <c r="K106" s="125" t="s">
        <v>615</v>
      </c>
      <c r="L106" s="125">
        <v>84098</v>
      </c>
      <c r="M106" s="125">
        <v>84110</v>
      </c>
      <c r="N106" s="125" t="s">
        <v>390</v>
      </c>
      <c r="O106" s="125" t="s">
        <v>428</v>
      </c>
      <c r="P106" s="125" t="s">
        <v>443</v>
      </c>
      <c r="Q106" s="125">
        <v>5.83</v>
      </c>
      <c r="R106" s="125" t="s">
        <v>616</v>
      </c>
      <c r="S106" s="125">
        <v>110</v>
      </c>
    </row>
    <row r="107" spans="11:19" ht="36.75" customHeight="1" x14ac:dyDescent="0.25">
      <c r="K107" s="125" t="s">
        <v>617</v>
      </c>
      <c r="L107" s="125">
        <v>84099</v>
      </c>
      <c r="M107" s="125">
        <v>84440</v>
      </c>
      <c r="N107" s="125" t="s">
        <v>399</v>
      </c>
      <c r="O107" s="125" t="s">
        <v>452</v>
      </c>
      <c r="P107" s="125" t="s">
        <v>423</v>
      </c>
      <c r="Q107" s="125">
        <v>17.7</v>
      </c>
      <c r="R107" s="125" t="s">
        <v>618</v>
      </c>
      <c r="S107" s="125">
        <v>256</v>
      </c>
    </row>
    <row r="108" spans="11:19" ht="36.75" customHeight="1" x14ac:dyDescent="0.25">
      <c r="K108" s="125" t="s">
        <v>619</v>
      </c>
      <c r="L108" s="125">
        <v>84102</v>
      </c>
      <c r="M108" s="125">
        <v>84220</v>
      </c>
      <c r="N108" s="125" t="s">
        <v>399</v>
      </c>
      <c r="O108" s="125" t="s">
        <v>399</v>
      </c>
      <c r="P108" s="125" t="s">
        <v>407</v>
      </c>
      <c r="Q108" s="125">
        <v>29.77</v>
      </c>
      <c r="R108" s="125" t="s">
        <v>620</v>
      </c>
      <c r="S108" s="125">
        <v>44</v>
      </c>
    </row>
    <row r="109" spans="11:19" ht="36.75" customHeight="1" x14ac:dyDescent="0.25">
      <c r="K109" s="125" t="s">
        <v>621</v>
      </c>
      <c r="L109" s="125">
        <v>84103</v>
      </c>
      <c r="M109" s="125">
        <v>84400</v>
      </c>
      <c r="N109" s="125" t="s">
        <v>399</v>
      </c>
      <c r="O109" s="125" t="s">
        <v>399</v>
      </c>
      <c r="P109" s="125" t="s">
        <v>407</v>
      </c>
      <c r="Q109" s="125">
        <v>28.26</v>
      </c>
      <c r="R109" s="125" t="s">
        <v>622</v>
      </c>
      <c r="S109" s="125">
        <v>24</v>
      </c>
    </row>
    <row r="110" spans="11:19" ht="36.75" customHeight="1" x14ac:dyDescent="0.25">
      <c r="K110" s="125" t="s">
        <v>623</v>
      </c>
      <c r="L110" s="125">
        <v>84104</v>
      </c>
      <c r="M110" s="125">
        <v>84110</v>
      </c>
      <c r="N110" s="125" t="s">
        <v>390</v>
      </c>
      <c r="O110" s="125" t="s">
        <v>428</v>
      </c>
      <c r="P110" s="125" t="s">
        <v>443</v>
      </c>
      <c r="Q110" s="125">
        <v>11.1</v>
      </c>
      <c r="R110" s="125" t="s">
        <v>624</v>
      </c>
      <c r="S110" s="125">
        <v>116</v>
      </c>
    </row>
    <row r="111" spans="11:19" ht="36.75" customHeight="1" x14ac:dyDescent="0.25">
      <c r="K111" s="125" t="s">
        <v>625</v>
      </c>
      <c r="L111" s="125">
        <v>84105</v>
      </c>
      <c r="M111" s="125">
        <v>84400</v>
      </c>
      <c r="N111" s="125" t="s">
        <v>399</v>
      </c>
      <c r="O111" s="125" t="s">
        <v>399</v>
      </c>
      <c r="P111" s="125" t="s">
        <v>407</v>
      </c>
      <c r="Q111" s="125">
        <v>19.600000000000001</v>
      </c>
      <c r="R111" s="125" t="s">
        <v>626</v>
      </c>
      <c r="S111" s="125">
        <v>50</v>
      </c>
    </row>
    <row r="112" spans="11:19" ht="36.75" customHeight="1" x14ac:dyDescent="0.25">
      <c r="K112" s="125" t="s">
        <v>627</v>
      </c>
      <c r="L112" s="125">
        <v>84107</v>
      </c>
      <c r="M112" s="125">
        <v>84390</v>
      </c>
      <c r="N112" s="125" t="s">
        <v>390</v>
      </c>
      <c r="O112" s="125" t="s">
        <v>415</v>
      </c>
      <c r="P112" s="125" t="s">
        <v>416</v>
      </c>
      <c r="Q112" s="125">
        <v>46.08</v>
      </c>
      <c r="R112" s="125" t="s">
        <v>628</v>
      </c>
      <c r="S112" s="125">
        <v>29</v>
      </c>
    </row>
    <row r="113" spans="11:19" ht="36.75" customHeight="1" x14ac:dyDescent="0.25">
      <c r="K113" s="125" t="s">
        <v>629</v>
      </c>
      <c r="L113" s="125">
        <v>84108</v>
      </c>
      <c r="M113" s="125">
        <v>84210</v>
      </c>
      <c r="N113" s="125" t="s">
        <v>390</v>
      </c>
      <c r="O113" s="125" t="s">
        <v>415</v>
      </c>
      <c r="P113" s="125" t="s">
        <v>412</v>
      </c>
      <c r="Q113" s="125">
        <v>3.62</v>
      </c>
      <c r="R113" s="125" t="s">
        <v>630</v>
      </c>
      <c r="S113" s="125">
        <v>592</v>
      </c>
    </row>
    <row r="114" spans="11:19" ht="36.75" customHeight="1" x14ac:dyDescent="0.25">
      <c r="K114" s="125" t="s">
        <v>631</v>
      </c>
      <c r="L114" s="125">
        <v>84109</v>
      </c>
      <c r="M114" s="125">
        <v>84330</v>
      </c>
      <c r="N114" s="125" t="s">
        <v>390</v>
      </c>
      <c r="O114" s="125" t="s">
        <v>391</v>
      </c>
      <c r="P114" s="125" t="s">
        <v>412</v>
      </c>
      <c r="Q114" s="125">
        <v>4.9400000000000004</v>
      </c>
      <c r="R114" s="125" t="s">
        <v>632</v>
      </c>
      <c r="S114" s="125">
        <v>36</v>
      </c>
    </row>
    <row r="115" spans="11:19" ht="36.75" customHeight="1" x14ac:dyDescent="0.25">
      <c r="K115" s="125" t="s">
        <v>633</v>
      </c>
      <c r="L115" s="125">
        <v>84110</v>
      </c>
      <c r="M115" s="125">
        <v>84390</v>
      </c>
      <c r="N115" s="125" t="s">
        <v>390</v>
      </c>
      <c r="O115" s="125" t="s">
        <v>428</v>
      </c>
      <c r="P115" s="125" t="s">
        <v>443</v>
      </c>
      <c r="Q115" s="125">
        <v>19.29</v>
      </c>
      <c r="R115" s="125" t="s">
        <v>634</v>
      </c>
      <c r="S115" s="125">
        <v>1.8</v>
      </c>
    </row>
    <row r="116" spans="11:19" ht="36.75" customHeight="1" x14ac:dyDescent="0.25">
      <c r="K116" s="125" t="s">
        <v>635</v>
      </c>
      <c r="L116" s="125">
        <v>84111</v>
      </c>
      <c r="M116" s="125">
        <v>84110</v>
      </c>
      <c r="N116" s="125" t="s">
        <v>390</v>
      </c>
      <c r="O116" s="125" t="s">
        <v>428</v>
      </c>
      <c r="P116" s="125" t="s">
        <v>443</v>
      </c>
      <c r="Q116" s="125">
        <v>3.56</v>
      </c>
      <c r="R116" s="125" t="s">
        <v>636</v>
      </c>
      <c r="S116" s="125">
        <v>88</v>
      </c>
    </row>
    <row r="117" spans="11:19" ht="36.75" customHeight="1" x14ac:dyDescent="0.25">
      <c r="K117" s="125" t="s">
        <v>637</v>
      </c>
      <c r="L117" s="125">
        <v>84112</v>
      </c>
      <c r="M117" s="125">
        <v>84750</v>
      </c>
      <c r="N117" s="125" t="s">
        <v>399</v>
      </c>
      <c r="O117" s="125" t="s">
        <v>399</v>
      </c>
      <c r="P117" s="125" t="s">
        <v>407</v>
      </c>
      <c r="Q117" s="125">
        <v>38.21</v>
      </c>
      <c r="R117" s="125" t="s">
        <v>638</v>
      </c>
      <c r="S117" s="125">
        <v>20</v>
      </c>
    </row>
    <row r="118" spans="11:19" ht="36.75" customHeight="1" x14ac:dyDescent="0.25">
      <c r="K118" s="125" t="s">
        <v>639</v>
      </c>
      <c r="L118" s="125">
        <v>84113</v>
      </c>
      <c r="M118" s="125">
        <v>84760</v>
      </c>
      <c r="N118" s="125" t="s">
        <v>399</v>
      </c>
      <c r="O118" s="125" t="s">
        <v>400</v>
      </c>
      <c r="P118" s="125" t="s">
        <v>401</v>
      </c>
      <c r="Q118" s="125">
        <v>5.64</v>
      </c>
      <c r="R118" s="125" t="s">
        <v>640</v>
      </c>
      <c r="S118" s="125">
        <v>149</v>
      </c>
    </row>
    <row r="119" spans="11:19" ht="36.75" customHeight="1" x14ac:dyDescent="0.25">
      <c r="K119" s="125" t="s">
        <v>641</v>
      </c>
      <c r="L119" s="125">
        <v>84114</v>
      </c>
      <c r="M119" s="125">
        <v>84220</v>
      </c>
      <c r="N119" s="125" t="s">
        <v>399</v>
      </c>
      <c r="O119" s="125" t="s">
        <v>399</v>
      </c>
      <c r="P119" s="125" t="s">
        <v>407</v>
      </c>
      <c r="Q119" s="125">
        <v>0.78</v>
      </c>
      <c r="R119" s="125" t="s">
        <v>642</v>
      </c>
      <c r="S119" s="125">
        <v>256</v>
      </c>
    </row>
    <row r="120" spans="11:19" ht="36.75" customHeight="1" x14ac:dyDescent="0.25">
      <c r="K120" s="125" t="s">
        <v>643</v>
      </c>
      <c r="L120" s="125">
        <v>84115</v>
      </c>
      <c r="M120" s="125">
        <v>84330</v>
      </c>
      <c r="N120" s="125" t="s">
        <v>390</v>
      </c>
      <c r="O120" s="125" t="s">
        <v>415</v>
      </c>
      <c r="P120" s="125" t="s">
        <v>412</v>
      </c>
      <c r="Q120" s="125">
        <v>4.93</v>
      </c>
      <c r="R120" s="125" t="s">
        <v>644</v>
      </c>
      <c r="S120" s="125">
        <v>106</v>
      </c>
    </row>
    <row r="121" spans="11:19" ht="36.75" customHeight="1" x14ac:dyDescent="0.25">
      <c r="K121" s="125" t="s">
        <v>645</v>
      </c>
      <c r="L121" s="125">
        <v>84116</v>
      </c>
      <c r="M121" s="125">
        <v>84110</v>
      </c>
      <c r="N121" s="125" t="s">
        <v>390</v>
      </c>
      <c r="O121" s="125" t="s">
        <v>428</v>
      </c>
      <c r="P121" s="125" t="s">
        <v>443</v>
      </c>
      <c r="Q121" s="125">
        <v>9</v>
      </c>
      <c r="R121" s="125" t="s">
        <v>646</v>
      </c>
      <c r="S121" s="125">
        <v>89</v>
      </c>
    </row>
    <row r="122" spans="11:19" ht="36.75" customHeight="1" x14ac:dyDescent="0.25">
      <c r="K122" s="125" t="s">
        <v>647</v>
      </c>
      <c r="L122" s="125">
        <v>84117</v>
      </c>
      <c r="M122" s="125">
        <v>84290</v>
      </c>
      <c r="N122" s="125" t="s">
        <v>390</v>
      </c>
      <c r="O122" s="125" t="s">
        <v>428</v>
      </c>
      <c r="P122" s="125" t="s">
        <v>443</v>
      </c>
      <c r="Q122" s="125">
        <v>8.2100000000000009</v>
      </c>
      <c r="R122" s="125" t="s">
        <v>648</v>
      </c>
      <c r="S122" s="125">
        <v>40</v>
      </c>
    </row>
    <row r="123" spans="11:19" ht="36.75" customHeight="1" x14ac:dyDescent="0.25">
      <c r="K123" s="125" t="s">
        <v>649</v>
      </c>
      <c r="L123" s="125">
        <v>84118</v>
      </c>
      <c r="M123" s="125">
        <v>84490</v>
      </c>
      <c r="N123" s="125" t="s">
        <v>399</v>
      </c>
      <c r="O123" s="125" t="s">
        <v>399</v>
      </c>
      <c r="P123" s="125" t="s">
        <v>407</v>
      </c>
      <c r="Q123" s="125">
        <v>75.790000000000006</v>
      </c>
      <c r="R123" s="125" t="s">
        <v>650</v>
      </c>
      <c r="S123" s="125">
        <v>37</v>
      </c>
    </row>
    <row r="124" spans="11:19" ht="36.75" customHeight="1" x14ac:dyDescent="0.25">
      <c r="K124" s="125" t="s">
        <v>651</v>
      </c>
      <c r="L124" s="125">
        <v>84119</v>
      </c>
      <c r="M124" s="125">
        <v>84450</v>
      </c>
      <c r="N124" s="125" t="s">
        <v>369</v>
      </c>
      <c r="O124" s="125" t="s">
        <v>517</v>
      </c>
      <c r="P124" s="125" t="s">
        <v>370</v>
      </c>
      <c r="Q124" s="125">
        <v>6.25</v>
      </c>
      <c r="R124" s="125" t="s">
        <v>652</v>
      </c>
      <c r="S124" s="125">
        <v>775</v>
      </c>
    </row>
    <row r="125" spans="11:19" ht="36.75" customHeight="1" x14ac:dyDescent="0.25">
      <c r="K125" s="125" t="s">
        <v>653</v>
      </c>
      <c r="L125" s="125">
        <v>84120</v>
      </c>
      <c r="M125" s="125">
        <v>84390</v>
      </c>
      <c r="N125" s="125" t="s">
        <v>390</v>
      </c>
      <c r="O125" s="125" t="s">
        <v>415</v>
      </c>
      <c r="P125" s="125" t="s">
        <v>416</v>
      </c>
      <c r="Q125" s="125">
        <v>16.66</v>
      </c>
      <c r="R125" s="125" t="s">
        <v>654</v>
      </c>
      <c r="S125" s="125">
        <v>7.3</v>
      </c>
    </row>
    <row r="126" spans="11:19" ht="36.75" customHeight="1" x14ac:dyDescent="0.25">
      <c r="K126" s="125" t="s">
        <v>655</v>
      </c>
      <c r="L126" s="125">
        <v>84106</v>
      </c>
      <c r="M126" s="125">
        <v>84290</v>
      </c>
      <c r="N126" s="125" t="s">
        <v>390</v>
      </c>
      <c r="O126" s="125" t="s">
        <v>437</v>
      </c>
      <c r="P126" s="125" t="s">
        <v>463</v>
      </c>
      <c r="Q126" s="125">
        <v>19.82</v>
      </c>
      <c r="R126" s="125" t="s">
        <v>656</v>
      </c>
      <c r="S126" s="125">
        <v>126</v>
      </c>
    </row>
    <row r="127" spans="11:19" ht="36.75" customHeight="1" x14ac:dyDescent="0.25">
      <c r="K127" s="125" t="s">
        <v>657</v>
      </c>
      <c r="L127" s="125">
        <v>84121</v>
      </c>
      <c r="M127" s="125">
        <v>84240</v>
      </c>
      <c r="N127" s="125" t="s">
        <v>399</v>
      </c>
      <c r="O127" s="125" t="s">
        <v>400</v>
      </c>
      <c r="P127" s="125" t="s">
        <v>401</v>
      </c>
      <c r="Q127" s="125">
        <v>4.5999999999999996</v>
      </c>
      <c r="R127" s="125" t="s">
        <v>658</v>
      </c>
      <c r="S127" s="125">
        <v>52</v>
      </c>
    </row>
    <row r="128" spans="11:19" ht="36.75" customHeight="1" x14ac:dyDescent="0.25">
      <c r="K128" s="125" t="s">
        <v>659</v>
      </c>
      <c r="L128" s="125">
        <v>84122</v>
      </c>
      <c r="M128" s="125">
        <v>84260</v>
      </c>
      <c r="N128" s="125" t="s">
        <v>390</v>
      </c>
      <c r="O128" s="125" t="s">
        <v>391</v>
      </c>
      <c r="P128" s="125" t="s">
        <v>412</v>
      </c>
      <c r="Q128" s="125">
        <v>37.49</v>
      </c>
      <c r="R128" s="125" t="s">
        <v>660</v>
      </c>
      <c r="S128" s="125">
        <v>162</v>
      </c>
    </row>
    <row r="129" spans="11:19" ht="36.75" customHeight="1" x14ac:dyDescent="0.25">
      <c r="K129" s="125" t="s">
        <v>661</v>
      </c>
      <c r="L129" s="125">
        <v>84123</v>
      </c>
      <c r="M129" s="125">
        <v>84390</v>
      </c>
      <c r="N129" s="125" t="s">
        <v>390</v>
      </c>
      <c r="O129" s="125" t="s">
        <v>415</v>
      </c>
      <c r="P129" s="125" t="s">
        <v>416</v>
      </c>
      <c r="Q129" s="125">
        <v>111.15</v>
      </c>
      <c r="R129" s="125" t="s">
        <v>662</v>
      </c>
      <c r="S129" s="125">
        <v>12</v>
      </c>
    </row>
    <row r="130" spans="11:19" ht="36.75" customHeight="1" x14ac:dyDescent="0.25">
      <c r="K130" s="125" t="s">
        <v>663</v>
      </c>
      <c r="L130" s="125">
        <v>84124</v>
      </c>
      <c r="M130" s="125">
        <v>84800</v>
      </c>
      <c r="N130" s="125" t="s">
        <v>369</v>
      </c>
      <c r="O130" s="125" t="s">
        <v>477</v>
      </c>
      <c r="P130" s="125" t="s">
        <v>478</v>
      </c>
      <c r="Q130" s="125">
        <v>20.81</v>
      </c>
      <c r="R130" s="125" t="s">
        <v>664</v>
      </c>
      <c r="S130" s="125">
        <v>46</v>
      </c>
    </row>
    <row r="131" spans="11:19" ht="36.75" customHeight="1" x14ac:dyDescent="0.25">
      <c r="K131" s="125" t="s">
        <v>665</v>
      </c>
      <c r="L131" s="125">
        <v>84125</v>
      </c>
      <c r="M131" s="125">
        <v>84390</v>
      </c>
      <c r="N131" s="125" t="s">
        <v>390</v>
      </c>
      <c r="O131" s="125" t="s">
        <v>428</v>
      </c>
      <c r="P131" s="125" t="s">
        <v>443</v>
      </c>
      <c r="Q131" s="125">
        <v>8.81</v>
      </c>
      <c r="R131" s="125" t="s">
        <v>666</v>
      </c>
      <c r="S131" s="125">
        <v>7.2</v>
      </c>
    </row>
    <row r="132" spans="11:19" ht="36.75" customHeight="1" x14ac:dyDescent="0.25">
      <c r="K132" s="125" t="s">
        <v>667</v>
      </c>
      <c r="L132" s="125">
        <v>84126</v>
      </c>
      <c r="M132" s="125">
        <v>84110</v>
      </c>
      <c r="N132" s="125" t="s">
        <v>390</v>
      </c>
      <c r="O132" s="125" t="s">
        <v>428</v>
      </c>
      <c r="P132" s="125" t="s">
        <v>443</v>
      </c>
      <c r="Q132" s="125">
        <v>21.04</v>
      </c>
      <c r="R132" s="125" t="s">
        <v>668</v>
      </c>
      <c r="S132" s="125">
        <v>40</v>
      </c>
    </row>
    <row r="133" spans="11:19" ht="36.75" customHeight="1" x14ac:dyDescent="0.25">
      <c r="K133" s="125" t="s">
        <v>669</v>
      </c>
      <c r="L133" s="125">
        <v>84127</v>
      </c>
      <c r="M133" s="125">
        <v>84830</v>
      </c>
      <c r="N133" s="125" t="s">
        <v>390</v>
      </c>
      <c r="O133" s="125" t="s">
        <v>437</v>
      </c>
      <c r="P133" s="125" t="s">
        <v>463</v>
      </c>
      <c r="Q133" s="125">
        <v>19.82</v>
      </c>
      <c r="R133" s="125" t="s">
        <v>670</v>
      </c>
      <c r="S133" s="125">
        <v>135</v>
      </c>
    </row>
    <row r="134" spans="11:19" ht="36.75" customHeight="1" x14ac:dyDescent="0.25">
      <c r="K134" s="125" t="s">
        <v>671</v>
      </c>
      <c r="L134" s="125">
        <v>84128</v>
      </c>
      <c r="M134" s="125">
        <v>84400</v>
      </c>
      <c r="N134" s="125" t="s">
        <v>399</v>
      </c>
      <c r="O134" s="125" t="s">
        <v>399</v>
      </c>
      <c r="P134" s="125" t="s">
        <v>407</v>
      </c>
      <c r="Q134" s="125">
        <v>9.39</v>
      </c>
      <c r="R134" s="125" t="s">
        <v>672</v>
      </c>
      <c r="S134" s="125">
        <v>4.5999999999999996</v>
      </c>
    </row>
    <row r="135" spans="11:19" ht="36.75" customHeight="1" x14ac:dyDescent="0.25">
      <c r="K135" s="125" t="s">
        <v>431</v>
      </c>
      <c r="L135" s="125">
        <v>84129</v>
      </c>
      <c r="M135" s="125">
        <v>84700</v>
      </c>
      <c r="N135" s="125" t="s">
        <v>369</v>
      </c>
      <c r="O135" s="125" t="s">
        <v>431</v>
      </c>
      <c r="P135" s="125" t="s">
        <v>392</v>
      </c>
      <c r="Q135" s="125">
        <v>33.4</v>
      </c>
      <c r="R135" s="125" t="s">
        <v>673</v>
      </c>
      <c r="S135" s="125">
        <v>559</v>
      </c>
    </row>
    <row r="136" spans="11:19" ht="36.75" customHeight="1" x14ac:dyDescent="0.25">
      <c r="K136" s="125" t="s">
        <v>674</v>
      </c>
      <c r="L136" s="125">
        <v>84130</v>
      </c>
      <c r="M136" s="125">
        <v>84190</v>
      </c>
      <c r="N136" s="125" t="s">
        <v>390</v>
      </c>
      <c r="O136" s="125" t="s">
        <v>428</v>
      </c>
      <c r="P136" s="125" t="s">
        <v>412</v>
      </c>
      <c r="Q136" s="125">
        <v>6.75</v>
      </c>
      <c r="R136" s="125" t="s">
        <v>675</v>
      </c>
      <c r="S136" s="125">
        <v>18</v>
      </c>
    </row>
    <row r="137" spans="11:19" ht="36.75" customHeight="1" x14ac:dyDescent="0.25">
      <c r="K137" s="125" t="s">
        <v>676</v>
      </c>
      <c r="L137" s="125">
        <v>84131</v>
      </c>
      <c r="M137" s="125">
        <v>84300</v>
      </c>
      <c r="N137" s="125" t="s">
        <v>399</v>
      </c>
      <c r="O137" s="125" t="s">
        <v>452</v>
      </c>
      <c r="P137" s="125" t="s">
        <v>423</v>
      </c>
      <c r="Q137" s="125">
        <v>6.86</v>
      </c>
      <c r="R137" s="125" t="s">
        <v>677</v>
      </c>
      <c r="S137" s="125">
        <v>278</v>
      </c>
    </row>
    <row r="138" spans="11:19" ht="36.75" customHeight="1" x14ac:dyDescent="0.25">
      <c r="K138" s="125" t="s">
        <v>678</v>
      </c>
      <c r="L138" s="125">
        <v>84134</v>
      </c>
      <c r="M138" s="125">
        <v>84850</v>
      </c>
      <c r="N138" s="125" t="s">
        <v>390</v>
      </c>
      <c r="O138" s="125" t="s">
        <v>428</v>
      </c>
      <c r="P138" s="125" t="s">
        <v>463</v>
      </c>
      <c r="Q138" s="125">
        <v>17.649999999999999</v>
      </c>
      <c r="R138" s="125" t="s">
        <v>679</v>
      </c>
      <c r="S138" s="125">
        <v>41</v>
      </c>
    </row>
    <row r="139" spans="11:19" ht="36.75" customHeight="1" x14ac:dyDescent="0.25">
      <c r="K139" s="125" t="s">
        <v>680</v>
      </c>
      <c r="L139" s="125">
        <v>84135</v>
      </c>
      <c r="M139" s="125">
        <v>84100</v>
      </c>
      <c r="N139" s="125" t="s">
        <v>390</v>
      </c>
      <c r="O139" s="125" t="s">
        <v>437</v>
      </c>
      <c r="P139" s="125" t="s">
        <v>463</v>
      </c>
      <c r="Q139" s="125">
        <v>18.48</v>
      </c>
      <c r="R139" s="125" t="s">
        <v>681</v>
      </c>
      <c r="S139" s="125">
        <v>89</v>
      </c>
    </row>
    <row r="140" spans="11:19" ht="36.75" customHeight="1" x14ac:dyDescent="0.25">
      <c r="K140" s="125" t="s">
        <v>682</v>
      </c>
      <c r="L140" s="125">
        <v>84136</v>
      </c>
      <c r="M140" s="125">
        <v>84190</v>
      </c>
      <c r="N140" s="125" t="s">
        <v>390</v>
      </c>
      <c r="O140" s="125" t="s">
        <v>428</v>
      </c>
      <c r="P140" s="125" t="s">
        <v>412</v>
      </c>
      <c r="Q140" s="125">
        <v>8.9700000000000006</v>
      </c>
      <c r="R140" s="125" t="s">
        <v>683</v>
      </c>
      <c r="S140" s="125">
        <v>146</v>
      </c>
    </row>
    <row r="141" spans="11:19" ht="36.75" customHeight="1" x14ac:dyDescent="0.25">
      <c r="K141" s="125" t="s">
        <v>428</v>
      </c>
      <c r="L141" s="125">
        <v>84137</v>
      </c>
      <c r="M141" s="125">
        <v>84110</v>
      </c>
      <c r="N141" s="125" t="s">
        <v>390</v>
      </c>
      <c r="O141" s="125" t="s">
        <v>428</v>
      </c>
      <c r="P141" s="125" t="s">
        <v>443</v>
      </c>
      <c r="Q141" s="125">
        <v>26.99</v>
      </c>
      <c r="R141" s="125" t="s">
        <v>684</v>
      </c>
      <c r="S141" s="125">
        <v>222</v>
      </c>
    </row>
    <row r="142" spans="11:19" ht="36.75" customHeight="1" x14ac:dyDescent="0.25">
      <c r="K142" s="125" t="s">
        <v>513</v>
      </c>
      <c r="L142" s="125">
        <v>84138</v>
      </c>
      <c r="M142" s="125">
        <v>84600</v>
      </c>
      <c r="N142" s="125" t="s">
        <v>390</v>
      </c>
      <c r="O142" s="125" t="s">
        <v>513</v>
      </c>
      <c r="P142" s="125" t="s">
        <v>514</v>
      </c>
      <c r="Q142" s="125">
        <v>57.97</v>
      </c>
      <c r="R142" s="125" t="s">
        <v>685</v>
      </c>
      <c r="S142" s="125">
        <v>163</v>
      </c>
    </row>
    <row r="143" spans="11:19" ht="36.75" customHeight="1" x14ac:dyDescent="0.25">
      <c r="K143" s="125" t="s">
        <v>686</v>
      </c>
      <c r="L143" s="125">
        <v>84140</v>
      </c>
      <c r="M143" s="125">
        <v>84160</v>
      </c>
      <c r="N143" s="125" t="s">
        <v>399</v>
      </c>
      <c r="O143" s="125" t="s">
        <v>452</v>
      </c>
      <c r="P143" s="125" t="s">
        <v>423</v>
      </c>
      <c r="Q143" s="125">
        <v>15.55</v>
      </c>
      <c r="R143" s="125" t="s">
        <v>687</v>
      </c>
      <c r="S143" s="125">
        <v>37</v>
      </c>
    </row>
    <row r="144" spans="11:19" ht="36.75" customHeight="1" x14ac:dyDescent="0.25">
      <c r="K144" s="125" t="s">
        <v>688</v>
      </c>
      <c r="L144" s="125">
        <v>84141</v>
      </c>
      <c r="M144" s="125">
        <v>84270</v>
      </c>
      <c r="N144" s="125" t="s">
        <v>369</v>
      </c>
      <c r="O144" s="125" t="s">
        <v>517</v>
      </c>
      <c r="P144" s="125" t="s">
        <v>370</v>
      </c>
      <c r="Q144" s="125">
        <v>11.18</v>
      </c>
      <c r="R144" s="125" t="s">
        <v>689</v>
      </c>
      <c r="S144" s="138">
        <v>1007</v>
      </c>
    </row>
    <row r="145" spans="11:19" ht="36.75" customHeight="1" x14ac:dyDescent="0.25">
      <c r="K145" s="125" t="s">
        <v>690</v>
      </c>
      <c r="L145" s="125">
        <v>84142</v>
      </c>
      <c r="M145" s="125">
        <v>84740</v>
      </c>
      <c r="N145" s="125" t="s">
        <v>369</v>
      </c>
      <c r="O145" s="125" t="s">
        <v>517</v>
      </c>
      <c r="P145" s="125" t="s">
        <v>370</v>
      </c>
      <c r="Q145" s="125">
        <v>16.39</v>
      </c>
      <c r="R145" s="125" t="s">
        <v>691</v>
      </c>
      <c r="S145" s="125">
        <v>181</v>
      </c>
    </row>
    <row r="146" spans="11:19" ht="36.75" customHeight="1" x14ac:dyDescent="0.25">
      <c r="K146" s="125" t="s">
        <v>692</v>
      </c>
      <c r="L146" s="125">
        <v>84143</v>
      </c>
      <c r="M146" s="125">
        <v>84210</v>
      </c>
      <c r="N146" s="125" t="s">
        <v>390</v>
      </c>
      <c r="O146" s="125" t="s">
        <v>415</v>
      </c>
      <c r="P146" s="125" t="s">
        <v>412</v>
      </c>
      <c r="Q146" s="125">
        <v>35.01</v>
      </c>
      <c r="R146" s="125" t="s">
        <v>693</v>
      </c>
      <c r="S146" s="125">
        <v>29</v>
      </c>
    </row>
    <row r="147" spans="11:19" ht="36.75" customHeight="1" x14ac:dyDescent="0.25">
      <c r="K147" s="125" t="s">
        <v>694</v>
      </c>
      <c r="L147" s="125">
        <v>84144</v>
      </c>
      <c r="M147" s="125">
        <v>84750</v>
      </c>
      <c r="N147" s="125" t="s">
        <v>399</v>
      </c>
      <c r="O147" s="125" t="s">
        <v>399</v>
      </c>
      <c r="P147" s="125" t="s">
        <v>407</v>
      </c>
      <c r="Q147" s="125">
        <v>34.590000000000003</v>
      </c>
      <c r="R147" s="125" t="s">
        <v>695</v>
      </c>
      <c r="S147" s="125">
        <v>18</v>
      </c>
    </row>
    <row r="148" spans="11:19" ht="36.75" customHeight="1" x14ac:dyDescent="0.25">
      <c r="K148" s="125" t="s">
        <v>696</v>
      </c>
      <c r="L148" s="125">
        <v>84145</v>
      </c>
      <c r="M148" s="125">
        <v>84400</v>
      </c>
      <c r="N148" s="125" t="s">
        <v>399</v>
      </c>
      <c r="O148" s="125" t="s">
        <v>399</v>
      </c>
      <c r="P148" s="125" t="s">
        <v>407</v>
      </c>
      <c r="Q148" s="125">
        <v>30.05</v>
      </c>
      <c r="R148" s="125" t="s">
        <v>697</v>
      </c>
      <c r="S148" s="125">
        <v>26</v>
      </c>
    </row>
    <row r="149" spans="11:19" ht="36.75" customHeight="1" x14ac:dyDescent="0.25">
      <c r="K149" s="125" t="s">
        <v>698</v>
      </c>
      <c r="L149" s="125">
        <v>84146</v>
      </c>
      <c r="M149" s="125">
        <v>84110</v>
      </c>
      <c r="N149" s="125" t="s">
        <v>390</v>
      </c>
      <c r="O149" s="125" t="s">
        <v>428</v>
      </c>
      <c r="P149" s="125" t="s">
        <v>443</v>
      </c>
      <c r="Q149" s="125">
        <v>11.38</v>
      </c>
      <c r="R149" s="125" t="s">
        <v>699</v>
      </c>
      <c r="S149" s="125">
        <v>44</v>
      </c>
    </row>
    <row r="150" spans="11:19" ht="36.75" customHeight="1" x14ac:dyDescent="0.25">
      <c r="K150" s="125" t="s">
        <v>700</v>
      </c>
      <c r="L150" s="125">
        <v>84147</v>
      </c>
      <c r="M150" s="125">
        <v>84530</v>
      </c>
      <c r="N150" s="125" t="s">
        <v>399</v>
      </c>
      <c r="O150" s="125" t="s">
        <v>400</v>
      </c>
      <c r="P150" s="125" t="s">
        <v>401</v>
      </c>
      <c r="Q150" s="125">
        <v>18.25</v>
      </c>
      <c r="R150" s="125" t="s">
        <v>701</v>
      </c>
      <c r="S150" s="125">
        <v>191</v>
      </c>
    </row>
    <row r="151" spans="11:19" ht="36.75" customHeight="1" x14ac:dyDescent="0.25">
      <c r="K151" s="125" t="s">
        <v>702</v>
      </c>
      <c r="L151" s="125">
        <v>84148</v>
      </c>
      <c r="M151" s="125">
        <v>84570</v>
      </c>
      <c r="N151" s="125" t="s">
        <v>390</v>
      </c>
      <c r="O151" s="125" t="s">
        <v>415</v>
      </c>
      <c r="P151" s="125" t="s">
        <v>416</v>
      </c>
      <c r="Q151" s="125">
        <v>27.08</v>
      </c>
      <c r="R151" s="125" t="s">
        <v>703</v>
      </c>
      <c r="S151" s="125">
        <v>48</v>
      </c>
    </row>
    <row r="152" spans="11:19" ht="36.75" customHeight="1" x14ac:dyDescent="0.25">
      <c r="K152" s="125" t="s">
        <v>704</v>
      </c>
      <c r="L152" s="125">
        <v>84149</v>
      </c>
      <c r="M152" s="125">
        <v>84150</v>
      </c>
      <c r="N152" s="125" t="s">
        <v>390</v>
      </c>
      <c r="O152" s="125" t="s">
        <v>428</v>
      </c>
      <c r="P152" s="125" t="s">
        <v>463</v>
      </c>
      <c r="Q152" s="125">
        <v>14.79</v>
      </c>
      <c r="R152" s="125" t="s">
        <v>705</v>
      </c>
      <c r="S152" s="125">
        <v>113</v>
      </c>
    </row>
    <row r="153" spans="11:19" ht="36.75" customHeight="1" x14ac:dyDescent="0.25">
      <c r="K153" s="125" t="s">
        <v>706</v>
      </c>
      <c r="L153" s="125">
        <v>84150</v>
      </c>
      <c r="M153" s="125">
        <v>84820</v>
      </c>
      <c r="N153" s="125" t="s">
        <v>390</v>
      </c>
      <c r="O153" s="125" t="s">
        <v>513</v>
      </c>
      <c r="P153" s="125" t="s">
        <v>514</v>
      </c>
      <c r="Q153" s="125">
        <v>41.07</v>
      </c>
      <c r="R153" s="125" t="s">
        <v>707</v>
      </c>
      <c r="S153" s="125">
        <v>48</v>
      </c>
    </row>
    <row r="154" spans="11:19" ht="36.75" customHeight="1" x14ac:dyDescent="0.25">
      <c r="K154" s="125" t="s">
        <v>708</v>
      </c>
      <c r="L154" s="125">
        <v>84151</v>
      </c>
      <c r="M154" s="125">
        <v>84240</v>
      </c>
      <c r="N154" s="125" t="s">
        <v>399</v>
      </c>
      <c r="O154" s="125" t="s">
        <v>400</v>
      </c>
      <c r="P154" s="125" t="s">
        <v>401</v>
      </c>
      <c r="Q154" s="125">
        <v>16.149999999999999</v>
      </c>
      <c r="R154" s="125" t="s">
        <v>709</v>
      </c>
      <c r="S154" s="125">
        <v>10</v>
      </c>
    </row>
  </sheetData>
  <sheetProtection algorithmName="SHA-512" hashValue="wPEJayH6f6GLYxn89HoBLwlTk59Sd9HaLOrRXWBKVidJKJpbG9uIF1gbhsF3ekjw6vqW/Mew95BIxA+9aD7khA==" saltValue="yYX23ePAgdAtrDAsuip02g==" spinCount="100000" sheet="1" scenarios="1" formatCells="0" formatColumns="0" formatRows="0" insertColumns="0" insertRows="0" selectLockedCells="1"/>
  <mergeCells count="31">
    <mergeCell ref="B24:D24"/>
    <mergeCell ref="F24:H24"/>
    <mergeCell ref="B25:D25"/>
    <mergeCell ref="F25:H25"/>
    <mergeCell ref="B26:H26"/>
    <mergeCell ref="A52:H52"/>
    <mergeCell ref="B20:H20"/>
    <mergeCell ref="B21:D21"/>
    <mergeCell ref="F21:H21"/>
    <mergeCell ref="B22:D22"/>
    <mergeCell ref="F22:H22"/>
    <mergeCell ref="B23:H23"/>
    <mergeCell ref="B15:H15"/>
    <mergeCell ref="B16:H16"/>
    <mergeCell ref="B17:H17"/>
    <mergeCell ref="B18:D18"/>
    <mergeCell ref="F18:H18"/>
    <mergeCell ref="B19:D19"/>
    <mergeCell ref="F19:H19"/>
    <mergeCell ref="B8:H8"/>
    <mergeCell ref="B9:H9"/>
    <mergeCell ref="B11:H11"/>
    <mergeCell ref="B12:H12"/>
    <mergeCell ref="B13:H13"/>
    <mergeCell ref="B14:H14"/>
    <mergeCell ref="A1:H1"/>
    <mergeCell ref="B2:H2"/>
    <mergeCell ref="B3:H3"/>
    <mergeCell ref="B5:H5"/>
    <mergeCell ref="C6:H6"/>
    <mergeCell ref="B7:H7"/>
  </mergeCells>
  <dataValidations count="17">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errorStyle="information" allowBlank="1" showInputMessage="1" showErrorMessage="1" error="Vous ne pouvez saisir que des nombres entiers. " sqref="H29:H43"/>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list" showInputMessage="1" showErrorMessage="1" prompt="Merci de choisir dans la liste le thème de l'appel à initiatives 2021 auquel peut être rattachée l'action que vous proposez._x000a_Pour voir les possibilités ? Cliquez sur la flèche en bas à droite de la cellule" sqref="B7:H7">
      <formula1>INDIRECT(B6)</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decimal" allowBlank="1" showInputMessage="1" showErrorMessage="1" sqref="B55:E59 B63:E69">
      <formula1>-1.11111111111111E+22</formula1>
      <formula2>1.11111111111111E+25</formula2>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2021</oddHeader>
    <oddFooter>&amp;RPages :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4"/>
  <sheetViews>
    <sheetView topLeftCell="B1" zoomScaleNormal="100" workbookViewId="0">
      <selection activeCell="B5" sqref="B5:H5"/>
    </sheetView>
  </sheetViews>
  <sheetFormatPr baseColWidth="10" defaultColWidth="11.44140625" defaultRowHeight="36.75" customHeight="1" x14ac:dyDescent="0.25"/>
  <cols>
    <col min="1" max="1" width="34.6640625" style="67" customWidth="1"/>
    <col min="2" max="2" width="15" style="57" bestFit="1" customWidth="1"/>
    <col min="3" max="6" width="19" style="57" customWidth="1"/>
    <col min="7" max="8" width="19" style="55" customWidth="1"/>
    <col min="9" max="9" width="11.44140625" style="120"/>
    <col min="10" max="10" width="11.44140625" style="85"/>
    <col min="11" max="11" width="27.6640625" style="125" bestFit="1" customWidth="1"/>
    <col min="12" max="13" width="7.6640625" style="125" bestFit="1" customWidth="1"/>
    <col min="14" max="23" width="10.109375" style="125" customWidth="1"/>
    <col min="24" max="24" width="13.44140625" style="125" customWidth="1"/>
    <col min="25" max="25" width="102.5546875" style="125" bestFit="1" customWidth="1"/>
    <col min="26" max="27" width="11.44140625" style="125"/>
    <col min="28" max="28" width="11.44140625" style="126"/>
    <col min="29" max="32" width="26.44140625" style="126" customWidth="1"/>
    <col min="33" max="38" width="9.5546875" style="126" customWidth="1"/>
    <col min="39" max="56" width="11.44140625" style="126"/>
    <col min="57" max="58" width="11.44140625" style="86"/>
    <col min="59" max="78" width="11.44140625" style="85"/>
    <col min="79" max="80" width="11.44140625" style="87"/>
    <col min="81" max="16384" width="11.44140625" style="55"/>
  </cols>
  <sheetData>
    <row r="1" spans="1:46" ht="16.2" thickTop="1" x14ac:dyDescent="0.25">
      <c r="A1" s="252" t="str">
        <f ca="1">MID(CELL("filename",A1),FIND("]",CELL("filename",A1))+1,32)</f>
        <v>Projet 7</v>
      </c>
      <c r="B1" s="253"/>
      <c r="C1" s="253"/>
      <c r="D1" s="253"/>
      <c r="E1" s="253"/>
      <c r="F1" s="253"/>
      <c r="G1" s="253"/>
      <c r="H1" s="254"/>
      <c r="K1" s="125" t="s">
        <v>357</v>
      </c>
      <c r="L1" s="125" t="s">
        <v>358</v>
      </c>
      <c r="M1" s="125" t="s">
        <v>18</v>
      </c>
      <c r="N1" s="125" t="s">
        <v>359</v>
      </c>
      <c r="O1" s="125" t="s">
        <v>360</v>
      </c>
      <c r="P1" s="125" t="s">
        <v>361</v>
      </c>
      <c r="Q1" s="125" t="s">
        <v>362</v>
      </c>
      <c r="R1" s="125" t="s">
        <v>363</v>
      </c>
      <c r="S1" s="125" t="s">
        <v>364</v>
      </c>
      <c r="U1" s="125" t="s">
        <v>349</v>
      </c>
      <c r="V1" s="125" t="s">
        <v>365</v>
      </c>
      <c r="X1" s="125" t="s">
        <v>354</v>
      </c>
      <c r="Y1" s="125" t="s">
        <v>366</v>
      </c>
      <c r="AB1" s="126" t="s">
        <v>4</v>
      </c>
      <c r="AC1" s="126" t="s">
        <v>153</v>
      </c>
      <c r="AD1" s="126" t="s">
        <v>238</v>
      </c>
      <c r="AE1" s="126" t="s">
        <v>160</v>
      </c>
      <c r="AF1" s="126" t="s">
        <v>161</v>
      </c>
      <c r="AI1" s="127" t="s">
        <v>338</v>
      </c>
      <c r="AJ1" s="127" t="s">
        <v>339</v>
      </c>
      <c r="AK1" s="127" t="s">
        <v>340</v>
      </c>
      <c r="AL1" s="127" t="s">
        <v>341</v>
      </c>
      <c r="AM1" s="127" t="s">
        <v>342</v>
      </c>
      <c r="AO1" s="126" t="s">
        <v>326</v>
      </c>
      <c r="AP1" s="126" t="s">
        <v>327</v>
      </c>
      <c r="AQ1" s="126" t="s">
        <v>328</v>
      </c>
      <c r="AR1" s="126" t="s">
        <v>329</v>
      </c>
      <c r="AS1" s="126" t="s">
        <v>330</v>
      </c>
      <c r="AT1" s="126" t="s">
        <v>331</v>
      </c>
    </row>
    <row r="2" spans="1:46" ht="36.75" customHeight="1" x14ac:dyDescent="0.25">
      <c r="A2" s="52" t="s">
        <v>191</v>
      </c>
      <c r="B2" s="174" t="str">
        <f>IF(GENERALITES!D2="","",GENERALITES!D2)</f>
        <v/>
      </c>
      <c r="C2" s="174"/>
      <c r="D2" s="174"/>
      <c r="E2" s="174"/>
      <c r="F2" s="174"/>
      <c r="G2" s="174"/>
      <c r="H2" s="255"/>
      <c r="K2" s="125" t="s">
        <v>367</v>
      </c>
      <c r="L2" s="128">
        <v>84007</v>
      </c>
      <c r="M2" s="128" t="s">
        <v>368</v>
      </c>
      <c r="N2" s="128" t="s">
        <v>369</v>
      </c>
      <c r="O2" s="125" t="s">
        <v>367</v>
      </c>
      <c r="P2" s="128" t="s">
        <v>370</v>
      </c>
      <c r="Q2" s="128">
        <v>64.91</v>
      </c>
      <c r="R2" s="128" t="s">
        <v>371</v>
      </c>
      <c r="S2" s="129">
        <v>1416</v>
      </c>
      <c r="U2" s="125" t="s">
        <v>372</v>
      </c>
      <c r="V2" s="125" t="s">
        <v>373</v>
      </c>
      <c r="W2" s="125">
        <v>1</v>
      </c>
      <c r="X2" s="125" t="s">
        <v>374</v>
      </c>
      <c r="Y2" s="125" t="s">
        <v>375</v>
      </c>
      <c r="Z2" s="125" t="s">
        <v>376</v>
      </c>
      <c r="AB2" s="126" t="s">
        <v>188</v>
      </c>
      <c r="AC2" s="126" t="s">
        <v>146</v>
      </c>
      <c r="AD2" s="126" t="s">
        <v>245</v>
      </c>
      <c r="AE2" s="126" t="s">
        <v>154</v>
      </c>
      <c r="AF2" s="126" t="s">
        <v>155</v>
      </c>
      <c r="AI2" s="126" t="s">
        <v>146</v>
      </c>
      <c r="AJ2" s="126" t="s">
        <v>343</v>
      </c>
      <c r="AK2" s="126" t="s">
        <v>155</v>
      </c>
      <c r="AL2" s="126" t="s">
        <v>245</v>
      </c>
      <c r="AM2" s="126" t="s">
        <v>239</v>
      </c>
      <c r="AO2" s="130" t="s">
        <v>332</v>
      </c>
      <c r="AP2" s="130" t="s">
        <v>333</v>
      </c>
      <c r="AQ2" s="130" t="s">
        <v>334</v>
      </c>
      <c r="AR2" s="130" t="s">
        <v>335</v>
      </c>
      <c r="AS2" s="130" t="s">
        <v>336</v>
      </c>
      <c r="AT2" s="130" t="s">
        <v>337</v>
      </c>
    </row>
    <row r="3" spans="1:46" ht="36.75" customHeight="1" thickBot="1" x14ac:dyDescent="0.3">
      <c r="A3" s="53" t="s">
        <v>189</v>
      </c>
      <c r="B3" s="256"/>
      <c r="C3" s="256"/>
      <c r="D3" s="256"/>
      <c r="E3" s="256"/>
      <c r="F3" s="256"/>
      <c r="G3" s="256"/>
      <c r="H3" s="257"/>
      <c r="K3" s="125" t="s">
        <v>377</v>
      </c>
      <c r="L3" s="128">
        <v>84007</v>
      </c>
      <c r="M3" s="128" t="s">
        <v>368</v>
      </c>
      <c r="N3" s="128" t="s">
        <v>369</v>
      </c>
      <c r="O3" s="125" t="s">
        <v>377</v>
      </c>
      <c r="P3" s="128" t="s">
        <v>370</v>
      </c>
      <c r="Q3" s="128">
        <v>64.91</v>
      </c>
      <c r="R3" s="128" t="s">
        <v>371</v>
      </c>
      <c r="S3" s="129">
        <v>1416</v>
      </c>
      <c r="U3" s="125" t="s">
        <v>378</v>
      </c>
      <c r="V3" s="125" t="s">
        <v>379</v>
      </c>
      <c r="W3" s="125">
        <v>2</v>
      </c>
      <c r="X3" s="125" t="s">
        <v>380</v>
      </c>
      <c r="Y3" s="125" t="s">
        <v>381</v>
      </c>
      <c r="Z3" s="125" t="s">
        <v>382</v>
      </c>
      <c r="AC3" s="126" t="s">
        <v>147</v>
      </c>
      <c r="AD3" s="126" t="s">
        <v>246</v>
      </c>
      <c r="AF3" s="126" t="s">
        <v>156</v>
      </c>
      <c r="AI3" s="126" t="s">
        <v>147</v>
      </c>
      <c r="AK3" s="126" t="s">
        <v>156</v>
      </c>
      <c r="AL3" s="126" t="s">
        <v>246</v>
      </c>
      <c r="AM3" s="126" t="s">
        <v>240</v>
      </c>
      <c r="AO3" s="131" t="s">
        <v>285</v>
      </c>
      <c r="AP3" s="131" t="s">
        <v>295</v>
      </c>
      <c r="AQ3" s="131" t="s">
        <v>300</v>
      </c>
      <c r="AR3" s="131" t="s">
        <v>305</v>
      </c>
      <c r="AS3" s="131" t="s">
        <v>312</v>
      </c>
      <c r="AT3" s="131" t="s">
        <v>315</v>
      </c>
    </row>
    <row r="4" spans="1:46" ht="12.6" customHeight="1" thickTop="1" thickBot="1" x14ac:dyDescent="0.3">
      <c r="A4" s="66"/>
      <c r="B4" s="54"/>
      <c r="C4" s="54"/>
      <c r="D4" s="54"/>
      <c r="E4" s="54"/>
      <c r="F4" s="54"/>
      <c r="K4" s="125" t="s">
        <v>383</v>
      </c>
      <c r="L4" s="128">
        <v>84007</v>
      </c>
      <c r="M4" s="128" t="s">
        <v>368</v>
      </c>
      <c r="N4" s="128" t="s">
        <v>369</v>
      </c>
      <c r="O4" s="125" t="s">
        <v>383</v>
      </c>
      <c r="P4" s="128" t="s">
        <v>370</v>
      </c>
      <c r="Q4" s="128">
        <v>64.91</v>
      </c>
      <c r="R4" s="128" t="s">
        <v>371</v>
      </c>
      <c r="S4" s="129">
        <v>1416</v>
      </c>
      <c r="U4" s="125" t="s">
        <v>384</v>
      </c>
      <c r="V4" s="125" t="s">
        <v>385</v>
      </c>
      <c r="W4" s="125">
        <v>3</v>
      </c>
      <c r="X4" s="125" t="s">
        <v>386</v>
      </c>
      <c r="Y4" s="125" t="s">
        <v>387</v>
      </c>
      <c r="Z4" s="125" t="s">
        <v>388</v>
      </c>
      <c r="AC4" s="126" t="s">
        <v>148</v>
      </c>
      <c r="AD4" s="126" t="s">
        <v>247</v>
      </c>
      <c r="AF4" s="126" t="s">
        <v>157</v>
      </c>
      <c r="AI4" s="126" t="s">
        <v>148</v>
      </c>
      <c r="AK4" s="126" t="s">
        <v>344</v>
      </c>
      <c r="AL4" s="126" t="s">
        <v>247</v>
      </c>
      <c r="AM4" s="126" t="s">
        <v>241</v>
      </c>
      <c r="AO4" s="131" t="s">
        <v>291</v>
      </c>
      <c r="AT4" s="131" t="s">
        <v>320</v>
      </c>
    </row>
    <row r="5" spans="1:46" ht="20.25" customHeight="1" thickTop="1" x14ac:dyDescent="0.25">
      <c r="A5" s="101" t="s">
        <v>56</v>
      </c>
      <c r="B5" s="250"/>
      <c r="C5" s="250"/>
      <c r="D5" s="250"/>
      <c r="E5" s="250"/>
      <c r="F5" s="250"/>
      <c r="G5" s="250"/>
      <c r="H5" s="251"/>
      <c r="K5" s="125" t="s">
        <v>389</v>
      </c>
      <c r="L5" s="125">
        <v>84001</v>
      </c>
      <c r="M5" s="125">
        <v>84210</v>
      </c>
      <c r="N5" s="125" t="s">
        <v>390</v>
      </c>
      <c r="O5" s="125" t="s">
        <v>391</v>
      </c>
      <c r="P5" s="125" t="s">
        <v>392</v>
      </c>
      <c r="Q5" s="125">
        <v>6.4</v>
      </c>
      <c r="R5" s="125" t="s">
        <v>393</v>
      </c>
      <c r="S5" s="125">
        <v>441</v>
      </c>
      <c r="U5" s="125" t="s">
        <v>394</v>
      </c>
      <c r="V5" s="125" t="s">
        <v>395</v>
      </c>
      <c r="W5" s="125">
        <v>4</v>
      </c>
      <c r="X5" s="125" t="s">
        <v>396</v>
      </c>
      <c r="Y5" s="125" t="s">
        <v>397</v>
      </c>
      <c r="AC5" s="126" t="s">
        <v>149</v>
      </c>
      <c r="AD5" s="126" t="s">
        <v>248</v>
      </c>
      <c r="AF5" s="126" t="s">
        <v>158</v>
      </c>
      <c r="AI5" s="126" t="s">
        <v>149</v>
      </c>
      <c r="AK5" s="126" t="s">
        <v>345</v>
      </c>
      <c r="AL5" s="126" t="s">
        <v>248</v>
      </c>
      <c r="AM5" s="126" t="s">
        <v>242</v>
      </c>
    </row>
    <row r="6" spans="1:46" ht="26.4" x14ac:dyDescent="0.25">
      <c r="A6" s="52" t="s">
        <v>253</v>
      </c>
      <c r="B6" s="51" t="str">
        <f>IF(C6=AO2,"AXE_1",IF(C6=AP2,"AXE_2",IF(C6=AQ2,"AXE_3",IF(C6=AR2,"AXE_4",IF(C6=AS2,"AXE_5",IF(C6=AT2,"AXE_6",""))))))</f>
        <v/>
      </c>
      <c r="C6" s="262"/>
      <c r="D6" s="263"/>
      <c r="E6" s="263"/>
      <c r="F6" s="263"/>
      <c r="G6" s="263"/>
      <c r="H6" s="264"/>
      <c r="K6" s="125" t="s">
        <v>398</v>
      </c>
      <c r="L6" s="125">
        <v>84002</v>
      </c>
      <c r="M6" s="125">
        <v>84240</v>
      </c>
      <c r="N6" s="125" t="s">
        <v>399</v>
      </c>
      <c r="O6" s="125" t="s">
        <v>400</v>
      </c>
      <c r="P6" s="125" t="s">
        <v>401</v>
      </c>
      <c r="Q6" s="125">
        <v>17.63</v>
      </c>
      <c r="R6" s="125" t="s">
        <v>402</v>
      </c>
      <c r="S6" s="125">
        <v>58</v>
      </c>
      <c r="U6" s="125" t="s">
        <v>403</v>
      </c>
      <c r="V6" s="125" t="s">
        <v>404</v>
      </c>
      <c r="W6" s="125">
        <v>5</v>
      </c>
      <c r="X6" s="125" t="s">
        <v>405</v>
      </c>
      <c r="Y6" s="125" t="s">
        <v>406</v>
      </c>
      <c r="AC6" s="126" t="s">
        <v>150</v>
      </c>
      <c r="AD6" s="126" t="s">
        <v>249</v>
      </c>
      <c r="AI6" s="126" t="s">
        <v>150</v>
      </c>
      <c r="AL6" s="126" t="s">
        <v>249</v>
      </c>
      <c r="AM6" s="126" t="s">
        <v>243</v>
      </c>
    </row>
    <row r="7" spans="1:46" ht="26.4" x14ac:dyDescent="0.25">
      <c r="A7" s="52" t="s">
        <v>279</v>
      </c>
      <c r="B7" s="258"/>
      <c r="C7" s="258"/>
      <c r="D7" s="258"/>
      <c r="E7" s="258"/>
      <c r="F7" s="258"/>
      <c r="G7" s="258"/>
      <c r="H7" s="259"/>
      <c r="K7" s="125" t="s">
        <v>399</v>
      </c>
      <c r="L7" s="125">
        <v>84003</v>
      </c>
      <c r="M7" s="125">
        <v>84400</v>
      </c>
      <c r="N7" s="125" t="s">
        <v>399</v>
      </c>
      <c r="O7" s="125" t="s">
        <v>399</v>
      </c>
      <c r="P7" s="125" t="s">
        <v>407</v>
      </c>
      <c r="Q7" s="125">
        <v>44.57</v>
      </c>
      <c r="R7" s="125" t="s">
        <v>408</v>
      </c>
      <c r="S7" s="125">
        <v>256</v>
      </c>
      <c r="W7" s="125">
        <v>6</v>
      </c>
      <c r="X7" s="125" t="s">
        <v>409</v>
      </c>
      <c r="Y7" s="125" t="s">
        <v>410</v>
      </c>
      <c r="AC7" s="126" t="s">
        <v>151</v>
      </c>
      <c r="AD7" s="126" t="s">
        <v>250</v>
      </c>
      <c r="AI7" s="126" t="s">
        <v>151</v>
      </c>
      <c r="AL7" s="126" t="s">
        <v>250</v>
      </c>
      <c r="AM7" s="126" t="s">
        <v>244</v>
      </c>
    </row>
    <row r="8" spans="1:46" ht="13.2" x14ac:dyDescent="0.25">
      <c r="A8" s="52" t="s">
        <v>254</v>
      </c>
      <c r="B8" s="258"/>
      <c r="C8" s="258"/>
      <c r="D8" s="258"/>
      <c r="E8" s="258"/>
      <c r="F8" s="258"/>
      <c r="G8" s="258"/>
      <c r="H8" s="259"/>
      <c r="K8" s="125" t="s">
        <v>411</v>
      </c>
      <c r="L8" s="125">
        <v>84004</v>
      </c>
      <c r="M8" s="125">
        <v>84810</v>
      </c>
      <c r="N8" s="125" t="s">
        <v>390</v>
      </c>
      <c r="O8" s="125" t="s">
        <v>390</v>
      </c>
      <c r="P8" s="125" t="s">
        <v>412</v>
      </c>
      <c r="Q8" s="125">
        <v>15.7</v>
      </c>
      <c r="R8" s="125" t="s">
        <v>413</v>
      </c>
      <c r="S8" s="125">
        <v>361</v>
      </c>
      <c r="W8" s="125">
        <v>7</v>
      </c>
      <c r="AC8" s="126" t="s">
        <v>152</v>
      </c>
      <c r="AD8" s="126" t="s">
        <v>251</v>
      </c>
      <c r="AI8" s="126" t="s">
        <v>152</v>
      </c>
      <c r="AL8" s="126" t="s">
        <v>251</v>
      </c>
      <c r="AM8" s="126" t="s">
        <v>159</v>
      </c>
    </row>
    <row r="9" spans="1:46" ht="27" thickBot="1" x14ac:dyDescent="0.3">
      <c r="A9" s="53" t="s">
        <v>255</v>
      </c>
      <c r="B9" s="260"/>
      <c r="C9" s="260"/>
      <c r="D9" s="260"/>
      <c r="E9" s="260"/>
      <c r="F9" s="260"/>
      <c r="G9" s="260"/>
      <c r="H9" s="261"/>
      <c r="K9" s="125" t="s">
        <v>414</v>
      </c>
      <c r="L9" s="125">
        <v>84005</v>
      </c>
      <c r="M9" s="125">
        <v>84390</v>
      </c>
      <c r="N9" s="125" t="s">
        <v>390</v>
      </c>
      <c r="O9" s="125" t="s">
        <v>415</v>
      </c>
      <c r="P9" s="125" t="s">
        <v>416</v>
      </c>
      <c r="Q9" s="125">
        <v>28.9</v>
      </c>
      <c r="R9" s="125" t="s">
        <v>417</v>
      </c>
      <c r="S9" s="125">
        <v>7.1</v>
      </c>
      <c r="W9" s="125">
        <v>8</v>
      </c>
      <c r="AD9" s="126" t="s">
        <v>252</v>
      </c>
      <c r="AL9" s="126" t="s">
        <v>252</v>
      </c>
      <c r="AM9" s="132"/>
    </row>
    <row r="10" spans="1:46" ht="12.6" customHeight="1" thickTop="1" thickBot="1" x14ac:dyDescent="0.3">
      <c r="A10" s="66"/>
      <c r="B10" s="54"/>
      <c r="C10" s="54"/>
      <c r="D10" s="54"/>
      <c r="E10" s="54"/>
      <c r="F10" s="54"/>
      <c r="K10" s="125" t="s">
        <v>418</v>
      </c>
      <c r="L10" s="128">
        <v>84006</v>
      </c>
      <c r="M10" s="128">
        <v>84400</v>
      </c>
      <c r="N10" s="128" t="s">
        <v>399</v>
      </c>
      <c r="O10" s="125" t="s">
        <v>399</v>
      </c>
      <c r="P10" s="128" t="s">
        <v>407</v>
      </c>
      <c r="Q10" s="128">
        <v>7.5</v>
      </c>
      <c r="R10" s="128" t="s">
        <v>419</v>
      </c>
      <c r="S10" s="129">
        <v>9.5</v>
      </c>
      <c r="W10" s="125">
        <v>9</v>
      </c>
      <c r="AD10" s="126" t="s">
        <v>239</v>
      </c>
      <c r="AO10" s="131"/>
      <c r="AT10" s="131"/>
    </row>
    <row r="11" spans="1:46" ht="149.25" customHeight="1" thickTop="1" x14ac:dyDescent="0.25">
      <c r="A11" s="95" t="s">
        <v>267</v>
      </c>
      <c r="B11" s="249"/>
      <c r="C11" s="250"/>
      <c r="D11" s="250"/>
      <c r="E11" s="250"/>
      <c r="F11" s="250"/>
      <c r="G11" s="250"/>
      <c r="H11" s="251"/>
      <c r="K11" s="125" t="s">
        <v>420</v>
      </c>
      <c r="L11" s="125">
        <v>84012</v>
      </c>
      <c r="M11" s="125">
        <v>84190</v>
      </c>
      <c r="N11" s="125" t="s">
        <v>390</v>
      </c>
      <c r="O11" s="125" t="s">
        <v>391</v>
      </c>
      <c r="P11" s="125" t="s">
        <v>412</v>
      </c>
      <c r="Q11" s="125">
        <v>18.89</v>
      </c>
      <c r="R11" s="125" t="s">
        <v>421</v>
      </c>
      <c r="S11" s="125">
        <v>128</v>
      </c>
      <c r="W11" s="125">
        <v>10</v>
      </c>
      <c r="AD11" s="126" t="s">
        <v>240</v>
      </c>
    </row>
    <row r="12" spans="1:46" ht="149.25" customHeight="1" x14ac:dyDescent="0.25">
      <c r="A12" s="95" t="s">
        <v>27</v>
      </c>
      <c r="B12" s="269"/>
      <c r="C12" s="258"/>
      <c r="D12" s="258"/>
      <c r="E12" s="258"/>
      <c r="F12" s="258"/>
      <c r="G12" s="258"/>
      <c r="H12" s="259"/>
      <c r="K12" s="125" t="s">
        <v>422</v>
      </c>
      <c r="L12" s="125">
        <v>84013</v>
      </c>
      <c r="M12" s="125">
        <v>84220</v>
      </c>
      <c r="N12" s="125" t="s">
        <v>399</v>
      </c>
      <c r="O12" s="125" t="s">
        <v>399</v>
      </c>
      <c r="P12" s="125" t="s">
        <v>423</v>
      </c>
      <c r="Q12" s="125">
        <v>2.59</v>
      </c>
      <c r="R12" s="125" t="s">
        <v>424</v>
      </c>
      <c r="S12" s="125">
        <v>98</v>
      </c>
      <c r="AD12" s="126" t="s">
        <v>241</v>
      </c>
    </row>
    <row r="13" spans="1:46" ht="93.75" customHeight="1" x14ac:dyDescent="0.25">
      <c r="A13" s="95" t="s">
        <v>190</v>
      </c>
      <c r="B13" s="269"/>
      <c r="C13" s="258"/>
      <c r="D13" s="258"/>
      <c r="E13" s="258"/>
      <c r="F13" s="258"/>
      <c r="G13" s="258"/>
      <c r="H13" s="259"/>
      <c r="K13" s="125" t="s">
        <v>425</v>
      </c>
      <c r="L13" s="125">
        <v>84014</v>
      </c>
      <c r="M13" s="125">
        <v>84120</v>
      </c>
      <c r="N13" s="125" t="s">
        <v>399</v>
      </c>
      <c r="O13" s="125" t="s">
        <v>400</v>
      </c>
      <c r="P13" s="125" t="s">
        <v>401</v>
      </c>
      <c r="Q13" s="125">
        <v>56.07</v>
      </c>
      <c r="R13" s="125" t="s">
        <v>426</v>
      </c>
      <c r="S13" s="125">
        <v>20</v>
      </c>
      <c r="AD13" s="126" t="s">
        <v>242</v>
      </c>
    </row>
    <row r="14" spans="1:46" ht="89.25" customHeight="1" x14ac:dyDescent="0.25">
      <c r="A14" s="95" t="s">
        <v>28</v>
      </c>
      <c r="B14" s="269"/>
      <c r="C14" s="258"/>
      <c r="D14" s="258"/>
      <c r="E14" s="258"/>
      <c r="F14" s="258"/>
      <c r="G14" s="258"/>
      <c r="H14" s="259"/>
      <c r="K14" s="125" t="s">
        <v>427</v>
      </c>
      <c r="L14" s="125">
        <v>84015</v>
      </c>
      <c r="M14" s="125">
        <v>84340</v>
      </c>
      <c r="N14" s="125" t="s">
        <v>390</v>
      </c>
      <c r="O14" s="125" t="s">
        <v>428</v>
      </c>
      <c r="P14" s="125" t="s">
        <v>412</v>
      </c>
      <c r="Q14" s="125">
        <v>28.16</v>
      </c>
      <c r="R14" s="125" t="s">
        <v>429</v>
      </c>
      <c r="S14" s="125">
        <v>9.9</v>
      </c>
      <c r="AD14" s="126" t="s">
        <v>243</v>
      </c>
    </row>
    <row r="15" spans="1:46" ht="69" customHeight="1" x14ac:dyDescent="0.25">
      <c r="A15" s="95" t="s">
        <v>29</v>
      </c>
      <c r="B15" s="269"/>
      <c r="C15" s="258"/>
      <c r="D15" s="258"/>
      <c r="E15" s="258"/>
      <c r="F15" s="258"/>
      <c r="G15" s="258"/>
      <c r="H15" s="259"/>
      <c r="K15" s="125" t="s">
        <v>430</v>
      </c>
      <c r="L15" s="125">
        <v>84016</v>
      </c>
      <c r="M15" s="125">
        <v>84370</v>
      </c>
      <c r="N15" s="125" t="s">
        <v>369</v>
      </c>
      <c r="O15" s="125" t="s">
        <v>431</v>
      </c>
      <c r="P15" s="125" t="s">
        <v>392</v>
      </c>
      <c r="Q15" s="125">
        <v>24.79</v>
      </c>
      <c r="R15" s="125" t="s">
        <v>432</v>
      </c>
      <c r="S15" s="125">
        <v>209</v>
      </c>
      <c r="AD15" s="126" t="s">
        <v>244</v>
      </c>
    </row>
    <row r="16" spans="1:46" ht="90.75" customHeight="1" thickBot="1" x14ac:dyDescent="0.3">
      <c r="A16" s="96" t="s">
        <v>187</v>
      </c>
      <c r="B16" s="268"/>
      <c r="C16" s="260"/>
      <c r="D16" s="260"/>
      <c r="E16" s="260"/>
      <c r="F16" s="260"/>
      <c r="G16" s="260"/>
      <c r="H16" s="261"/>
      <c r="K16" s="125" t="s">
        <v>433</v>
      </c>
      <c r="L16" s="125">
        <v>84017</v>
      </c>
      <c r="M16" s="125">
        <v>84410</v>
      </c>
      <c r="N16" s="125" t="s">
        <v>390</v>
      </c>
      <c r="O16" s="125" t="s">
        <v>415</v>
      </c>
      <c r="P16" s="125" t="s">
        <v>412</v>
      </c>
      <c r="Q16" s="125">
        <v>91.03</v>
      </c>
      <c r="R16" s="125" t="s">
        <v>434</v>
      </c>
      <c r="S16" s="125">
        <v>34</v>
      </c>
      <c r="AD16" s="126" t="s">
        <v>159</v>
      </c>
    </row>
    <row r="17" spans="1:80" s="56" customFormat="1" ht="36.75" customHeight="1" thickTop="1" x14ac:dyDescent="0.15">
      <c r="A17" s="97" t="s">
        <v>263</v>
      </c>
      <c r="B17" s="236"/>
      <c r="C17" s="237"/>
      <c r="D17" s="237"/>
      <c r="E17" s="237"/>
      <c r="F17" s="237"/>
      <c r="G17" s="237"/>
      <c r="H17" s="238"/>
      <c r="I17" s="121"/>
      <c r="J17" s="88"/>
      <c r="K17" s="125" t="s">
        <v>435</v>
      </c>
      <c r="L17" s="125">
        <v>84018</v>
      </c>
      <c r="M17" s="125">
        <v>84570</v>
      </c>
      <c r="N17" s="125" t="s">
        <v>390</v>
      </c>
      <c r="O17" s="125" t="s">
        <v>415</v>
      </c>
      <c r="P17" s="125" t="s">
        <v>416</v>
      </c>
      <c r="Q17" s="125">
        <v>20.8</v>
      </c>
      <c r="R17" s="125" t="s">
        <v>436</v>
      </c>
      <c r="S17" s="125">
        <v>25</v>
      </c>
      <c r="T17" s="125"/>
      <c r="U17" s="125"/>
      <c r="V17" s="125"/>
      <c r="W17" s="125"/>
      <c r="X17" s="125"/>
      <c r="Y17" s="125"/>
      <c r="Z17" s="125"/>
      <c r="AA17" s="125"/>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86"/>
      <c r="BF17" s="86"/>
      <c r="BG17" s="88"/>
      <c r="BH17" s="88"/>
      <c r="BI17" s="88"/>
      <c r="BJ17" s="88"/>
      <c r="BK17" s="88"/>
      <c r="BL17" s="88"/>
      <c r="BM17" s="88"/>
      <c r="BN17" s="88"/>
      <c r="BO17" s="88"/>
      <c r="BP17" s="88"/>
      <c r="BQ17" s="88"/>
      <c r="BR17" s="88"/>
      <c r="BS17" s="88"/>
      <c r="BT17" s="88"/>
      <c r="BU17" s="88"/>
      <c r="BV17" s="88"/>
      <c r="BW17" s="88"/>
      <c r="BX17" s="88"/>
      <c r="BY17" s="88"/>
      <c r="BZ17" s="88"/>
      <c r="CA17" s="89"/>
      <c r="CB17" s="89"/>
    </row>
    <row r="18" spans="1:80" s="56" customFormat="1" ht="36.75" customHeight="1" x14ac:dyDescent="0.15">
      <c r="A18" s="98" t="s">
        <v>346</v>
      </c>
      <c r="B18" s="239"/>
      <c r="C18" s="240"/>
      <c r="D18" s="241"/>
      <c r="E18" s="141" t="s">
        <v>348</v>
      </c>
      <c r="F18" s="245"/>
      <c r="G18" s="240"/>
      <c r="H18" s="246"/>
      <c r="I18" s="121"/>
      <c r="J18" s="88"/>
      <c r="K18" s="125" t="s">
        <v>437</v>
      </c>
      <c r="L18" s="125">
        <v>84019</v>
      </c>
      <c r="M18" s="125">
        <v>84500</v>
      </c>
      <c r="N18" s="125" t="s">
        <v>390</v>
      </c>
      <c r="O18" s="125" t="s">
        <v>437</v>
      </c>
      <c r="P18" s="125" t="s">
        <v>438</v>
      </c>
      <c r="Q18" s="125">
        <v>54.03</v>
      </c>
      <c r="R18" s="125" t="s">
        <v>439</v>
      </c>
      <c r="S18" s="125">
        <v>250</v>
      </c>
      <c r="T18" s="125"/>
      <c r="U18" s="125"/>
      <c r="V18" s="125"/>
      <c r="W18" s="125"/>
      <c r="X18" s="125"/>
      <c r="Y18" s="125"/>
      <c r="Z18" s="125"/>
      <c r="AA18" s="125"/>
      <c r="AB18" s="126"/>
      <c r="AC18" s="126"/>
      <c r="AD18" s="125" t="s">
        <v>4</v>
      </c>
      <c r="AE18" s="133" t="s">
        <v>162</v>
      </c>
      <c r="AF18" s="133" t="s">
        <v>163</v>
      </c>
      <c r="AG18" s="133" t="s">
        <v>164</v>
      </c>
      <c r="AH18" s="133" t="s">
        <v>165</v>
      </c>
      <c r="AI18" s="133" t="s">
        <v>166</v>
      </c>
      <c r="AJ18" s="133" t="s">
        <v>167</v>
      </c>
      <c r="AK18" s="126"/>
      <c r="AL18" s="126"/>
      <c r="AM18" s="126"/>
      <c r="AN18" s="126"/>
      <c r="AO18" s="126"/>
      <c r="AP18" s="126"/>
      <c r="AQ18" s="126"/>
      <c r="AR18" s="126"/>
      <c r="AS18" s="126"/>
      <c r="AT18" s="126"/>
      <c r="AU18" s="126"/>
      <c r="AV18" s="126"/>
      <c r="AW18" s="126"/>
      <c r="AX18" s="126"/>
      <c r="AY18" s="126"/>
      <c r="AZ18" s="126"/>
      <c r="BA18" s="126"/>
      <c r="BB18" s="126"/>
      <c r="BC18" s="126"/>
      <c r="BD18" s="126"/>
      <c r="BE18" s="86"/>
      <c r="BF18" s="86"/>
      <c r="BG18" s="88"/>
      <c r="BH18" s="88"/>
      <c r="BI18" s="88"/>
      <c r="BJ18" s="88"/>
      <c r="BK18" s="88"/>
      <c r="BL18" s="88"/>
      <c r="BM18" s="88"/>
      <c r="BN18" s="88"/>
      <c r="BO18" s="88"/>
      <c r="BP18" s="88"/>
      <c r="BQ18" s="88"/>
      <c r="BR18" s="88"/>
      <c r="BS18" s="88"/>
      <c r="BT18" s="88"/>
      <c r="BU18" s="88"/>
      <c r="BV18" s="88"/>
      <c r="BW18" s="88"/>
      <c r="BX18" s="88"/>
      <c r="BY18" s="88"/>
      <c r="BZ18" s="88"/>
      <c r="CA18" s="89"/>
      <c r="CB18" s="89"/>
    </row>
    <row r="19" spans="1:80" s="56" customFormat="1" ht="36.75" customHeight="1" thickBot="1" x14ac:dyDescent="0.2">
      <c r="A19" s="98" t="s">
        <v>347</v>
      </c>
      <c r="B19" s="242"/>
      <c r="C19" s="243"/>
      <c r="D19" s="244"/>
      <c r="E19" s="141" t="s">
        <v>348</v>
      </c>
      <c r="F19" s="247"/>
      <c r="G19" s="243"/>
      <c r="H19" s="248"/>
      <c r="I19" s="121"/>
      <c r="J19" s="88"/>
      <c r="K19" s="125" t="s">
        <v>440</v>
      </c>
      <c r="L19" s="125">
        <v>84020</v>
      </c>
      <c r="M19" s="125">
        <v>84480</v>
      </c>
      <c r="N19" s="125" t="s">
        <v>399</v>
      </c>
      <c r="O19" s="125" t="s">
        <v>399</v>
      </c>
      <c r="P19" s="125" t="s">
        <v>407</v>
      </c>
      <c r="Q19" s="125">
        <v>51.12</v>
      </c>
      <c r="R19" s="125" t="s">
        <v>441</v>
      </c>
      <c r="S19" s="125">
        <v>26</v>
      </c>
      <c r="T19" s="125"/>
      <c r="U19" s="125"/>
      <c r="V19" s="125"/>
      <c r="W19" s="125"/>
      <c r="X19" s="125"/>
      <c r="Y19" s="125"/>
      <c r="Z19" s="125"/>
      <c r="AA19" s="125"/>
      <c r="AB19" s="126"/>
      <c r="AC19" s="126"/>
      <c r="AD19" s="128" t="s">
        <v>168</v>
      </c>
      <c r="AE19" s="134" t="s">
        <v>169</v>
      </c>
      <c r="AF19" s="134" t="s">
        <v>170</v>
      </c>
      <c r="AG19" s="134" t="s">
        <v>171</v>
      </c>
      <c r="AH19" s="134" t="s">
        <v>172</v>
      </c>
      <c r="AI19" s="134" t="s">
        <v>173</v>
      </c>
      <c r="AJ19" s="134" t="s">
        <v>174</v>
      </c>
      <c r="AK19" s="126"/>
      <c r="AL19" s="126"/>
      <c r="AM19" s="126"/>
      <c r="AN19" s="126"/>
      <c r="AO19" s="126"/>
      <c r="AP19" s="126"/>
      <c r="AQ19" s="126"/>
      <c r="AR19" s="126"/>
      <c r="AS19" s="126"/>
      <c r="AT19" s="126"/>
      <c r="AU19" s="126"/>
      <c r="AV19" s="126"/>
      <c r="AW19" s="126"/>
      <c r="AX19" s="126"/>
      <c r="AY19" s="126"/>
      <c r="AZ19" s="126"/>
      <c r="BA19" s="126"/>
      <c r="BB19" s="126"/>
      <c r="BC19" s="126"/>
      <c r="BD19" s="126"/>
      <c r="BE19" s="86"/>
      <c r="BF19" s="86"/>
      <c r="BG19" s="88"/>
      <c r="BH19" s="88"/>
      <c r="BI19" s="88"/>
      <c r="BJ19" s="88"/>
      <c r="BK19" s="88"/>
      <c r="BL19" s="88"/>
      <c r="BM19" s="88"/>
      <c r="BN19" s="88"/>
      <c r="BO19" s="88"/>
      <c r="BP19" s="88"/>
      <c r="BQ19" s="88"/>
      <c r="BR19" s="88"/>
      <c r="BS19" s="88"/>
      <c r="BT19" s="88"/>
      <c r="BU19" s="88"/>
      <c r="BV19" s="88"/>
      <c r="BW19" s="88"/>
      <c r="BX19" s="88"/>
      <c r="BY19" s="88"/>
      <c r="BZ19" s="88"/>
      <c r="CA19" s="89"/>
      <c r="CB19" s="89"/>
    </row>
    <row r="20" spans="1:80" s="56" customFormat="1" ht="36.75" customHeight="1" thickTop="1" x14ac:dyDescent="0.15">
      <c r="A20" s="97" t="s">
        <v>264</v>
      </c>
      <c r="B20" s="236"/>
      <c r="C20" s="237"/>
      <c r="D20" s="237"/>
      <c r="E20" s="237"/>
      <c r="F20" s="237"/>
      <c r="G20" s="237"/>
      <c r="H20" s="238"/>
      <c r="I20" s="121"/>
      <c r="J20" s="88"/>
      <c r="K20" s="125" t="s">
        <v>442</v>
      </c>
      <c r="L20" s="125">
        <v>84021</v>
      </c>
      <c r="M20" s="125">
        <v>84390</v>
      </c>
      <c r="N20" s="125" t="s">
        <v>390</v>
      </c>
      <c r="O20" s="125" t="s">
        <v>428</v>
      </c>
      <c r="P20" s="125" t="s">
        <v>443</v>
      </c>
      <c r="Q20" s="125">
        <v>28.18</v>
      </c>
      <c r="R20" s="125" t="s">
        <v>444</v>
      </c>
      <c r="S20" s="125">
        <v>3.1</v>
      </c>
      <c r="T20" s="125"/>
      <c r="U20" s="125"/>
      <c r="V20" s="125"/>
      <c r="W20" s="125"/>
      <c r="X20" s="125"/>
      <c r="Y20" s="125"/>
      <c r="Z20" s="125"/>
      <c r="AA20" s="125"/>
      <c r="AB20" s="126"/>
      <c r="AC20" s="126"/>
      <c r="AD20" s="128"/>
      <c r="AE20" s="134" t="s">
        <v>175</v>
      </c>
      <c r="AF20" s="134" t="s">
        <v>176</v>
      </c>
      <c r="AG20" s="134" t="s">
        <v>177</v>
      </c>
      <c r="AH20" s="125"/>
      <c r="AI20" s="134" t="s">
        <v>178</v>
      </c>
      <c r="AJ20" s="134" t="s">
        <v>179</v>
      </c>
      <c r="AK20" s="126"/>
      <c r="AL20" s="126"/>
      <c r="AM20" s="126"/>
      <c r="AN20" s="126"/>
      <c r="AO20" s="126"/>
      <c r="AP20" s="126"/>
      <c r="AQ20" s="126"/>
      <c r="AR20" s="126"/>
      <c r="AS20" s="126"/>
      <c r="AT20" s="126"/>
      <c r="AU20" s="126"/>
      <c r="AV20" s="126"/>
      <c r="AW20" s="126"/>
      <c r="AX20" s="126"/>
      <c r="AY20" s="126"/>
      <c r="AZ20" s="126"/>
      <c r="BA20" s="126"/>
      <c r="BB20" s="126"/>
      <c r="BC20" s="126"/>
      <c r="BD20" s="126"/>
      <c r="BE20" s="86"/>
      <c r="BF20" s="86"/>
      <c r="BG20" s="88"/>
      <c r="BH20" s="88"/>
      <c r="BI20" s="88"/>
      <c r="BJ20" s="88"/>
      <c r="BK20" s="88"/>
      <c r="BL20" s="88"/>
      <c r="BM20" s="88"/>
      <c r="BN20" s="88"/>
      <c r="BO20" s="88"/>
      <c r="BP20" s="88"/>
      <c r="BQ20" s="88"/>
      <c r="BR20" s="88"/>
      <c r="BS20" s="88"/>
      <c r="BT20" s="88"/>
      <c r="BU20" s="88"/>
      <c r="BV20" s="88"/>
      <c r="BW20" s="88"/>
      <c r="BX20" s="88"/>
      <c r="BY20" s="88"/>
      <c r="BZ20" s="88"/>
      <c r="CA20" s="89"/>
      <c r="CB20" s="89"/>
    </row>
    <row r="21" spans="1:80" s="56" customFormat="1" ht="36.75" customHeight="1" x14ac:dyDescent="0.15">
      <c r="A21" s="98" t="s">
        <v>346</v>
      </c>
      <c r="B21" s="239"/>
      <c r="C21" s="240"/>
      <c r="D21" s="241"/>
      <c r="E21" s="141" t="s">
        <v>348</v>
      </c>
      <c r="F21" s="245"/>
      <c r="G21" s="240"/>
      <c r="H21" s="246"/>
      <c r="I21" s="121"/>
      <c r="J21" s="88"/>
      <c r="K21" s="125" t="s">
        <v>445</v>
      </c>
      <c r="L21" s="125">
        <v>84022</v>
      </c>
      <c r="M21" s="125">
        <v>84110</v>
      </c>
      <c r="N21" s="125" t="s">
        <v>390</v>
      </c>
      <c r="O21" s="125" t="s">
        <v>428</v>
      </c>
      <c r="P21" s="125" t="s">
        <v>443</v>
      </c>
      <c r="Q21" s="125">
        <v>9.49</v>
      </c>
      <c r="R21" s="125" t="s">
        <v>446</v>
      </c>
      <c r="S21" s="125">
        <v>31</v>
      </c>
      <c r="T21" s="125"/>
      <c r="U21" s="125"/>
      <c r="V21" s="125"/>
      <c r="W21" s="125"/>
      <c r="X21" s="125"/>
      <c r="Y21" s="125"/>
      <c r="Z21" s="125"/>
      <c r="AA21" s="125"/>
      <c r="AB21" s="126"/>
      <c r="AC21" s="126"/>
      <c r="AD21" s="128"/>
      <c r="AE21" s="134" t="s">
        <v>180</v>
      </c>
      <c r="AF21" s="125"/>
      <c r="AG21" s="134" t="s">
        <v>181</v>
      </c>
      <c r="AH21" s="125"/>
      <c r="AI21" s="134" t="s">
        <v>182</v>
      </c>
      <c r="AJ21" s="134" t="s">
        <v>183</v>
      </c>
      <c r="AK21" s="126"/>
      <c r="AL21" s="126"/>
      <c r="AM21" s="126"/>
      <c r="AN21" s="126"/>
      <c r="AO21" s="126"/>
      <c r="AP21" s="126"/>
      <c r="AQ21" s="126"/>
      <c r="AR21" s="126"/>
      <c r="AS21" s="126"/>
      <c r="AT21" s="126"/>
      <c r="AU21" s="126"/>
      <c r="AV21" s="126"/>
      <c r="AW21" s="126"/>
      <c r="AX21" s="126"/>
      <c r="AY21" s="126"/>
      <c r="AZ21" s="126"/>
      <c r="BA21" s="126"/>
      <c r="BB21" s="126"/>
      <c r="BC21" s="126"/>
      <c r="BD21" s="126"/>
      <c r="BE21" s="86"/>
      <c r="BF21" s="86"/>
      <c r="BG21" s="88"/>
      <c r="BH21" s="88"/>
      <c r="BI21" s="88"/>
      <c r="BJ21" s="88"/>
      <c r="BK21" s="88"/>
      <c r="BL21" s="88"/>
      <c r="BM21" s="88"/>
      <c r="BN21" s="88"/>
      <c r="BO21" s="88"/>
      <c r="BP21" s="88"/>
      <c r="BQ21" s="88"/>
      <c r="BR21" s="88"/>
      <c r="BS21" s="88"/>
      <c r="BT21" s="88"/>
      <c r="BU21" s="88"/>
      <c r="BV21" s="88"/>
      <c r="BW21" s="88"/>
      <c r="BX21" s="88"/>
      <c r="BY21" s="88"/>
      <c r="BZ21" s="88"/>
      <c r="CA21" s="89"/>
      <c r="CB21" s="89"/>
    </row>
    <row r="22" spans="1:80" s="56" customFormat="1" ht="36.75" customHeight="1" thickBot="1" x14ac:dyDescent="0.2">
      <c r="A22" s="98" t="s">
        <v>347</v>
      </c>
      <c r="B22" s="242"/>
      <c r="C22" s="243"/>
      <c r="D22" s="244"/>
      <c r="E22" s="141" t="s">
        <v>348</v>
      </c>
      <c r="F22" s="247"/>
      <c r="G22" s="243"/>
      <c r="H22" s="248"/>
      <c r="I22" s="121"/>
      <c r="J22" s="88"/>
      <c r="K22" s="125" t="s">
        <v>447</v>
      </c>
      <c r="L22" s="125">
        <v>84023</v>
      </c>
      <c r="M22" s="125">
        <v>84480</v>
      </c>
      <c r="N22" s="125" t="s">
        <v>399</v>
      </c>
      <c r="O22" s="125" t="s">
        <v>399</v>
      </c>
      <c r="P22" s="125" t="s">
        <v>407</v>
      </c>
      <c r="Q22" s="125">
        <v>17.54</v>
      </c>
      <c r="R22" s="125" t="s">
        <v>448</v>
      </c>
      <c r="S22" s="125">
        <v>3.9</v>
      </c>
      <c r="T22" s="125"/>
      <c r="U22" s="125"/>
      <c r="V22" s="125"/>
      <c r="W22" s="125"/>
      <c r="X22" s="125"/>
      <c r="Y22" s="125"/>
      <c r="Z22" s="125"/>
      <c r="AA22" s="125"/>
      <c r="AB22" s="126"/>
      <c r="AC22" s="126"/>
      <c r="AD22" s="128"/>
      <c r="AE22" s="125"/>
      <c r="AF22" s="125"/>
      <c r="AG22" s="125"/>
      <c r="AH22" s="125"/>
      <c r="AI22" s="134" t="s">
        <v>184</v>
      </c>
      <c r="AJ22" s="125"/>
      <c r="AK22" s="126"/>
      <c r="AL22" s="126"/>
      <c r="AM22" s="126"/>
      <c r="AN22" s="126"/>
      <c r="AO22" s="126"/>
      <c r="AP22" s="126"/>
      <c r="AQ22" s="126"/>
      <c r="AR22" s="126"/>
      <c r="AS22" s="126"/>
      <c r="AT22" s="126"/>
      <c r="AU22" s="126"/>
      <c r="AV22" s="126"/>
      <c r="AW22" s="126"/>
      <c r="AX22" s="126"/>
      <c r="AY22" s="126"/>
      <c r="AZ22" s="126"/>
      <c r="BA22" s="126"/>
      <c r="BB22" s="126"/>
      <c r="BC22" s="126"/>
      <c r="BD22" s="126"/>
      <c r="BE22" s="86"/>
      <c r="BF22" s="86"/>
      <c r="BG22" s="88"/>
      <c r="BH22" s="88"/>
      <c r="BI22" s="88"/>
      <c r="BJ22" s="88"/>
      <c r="BK22" s="88"/>
      <c r="BL22" s="88"/>
      <c r="BM22" s="88"/>
      <c r="BN22" s="88"/>
      <c r="BO22" s="88"/>
      <c r="BP22" s="88"/>
      <c r="BQ22" s="88"/>
      <c r="BR22" s="88"/>
      <c r="BS22" s="88"/>
      <c r="BT22" s="88"/>
      <c r="BU22" s="88"/>
      <c r="BV22" s="88"/>
      <c r="BW22" s="88"/>
      <c r="BX22" s="88"/>
      <c r="BY22" s="88"/>
      <c r="BZ22" s="88"/>
      <c r="CA22" s="89"/>
      <c r="CB22" s="89"/>
    </row>
    <row r="23" spans="1:80" s="56" customFormat="1" ht="36.75" customHeight="1" thickTop="1" x14ac:dyDescent="0.15">
      <c r="A23" s="97" t="s">
        <v>265</v>
      </c>
      <c r="B23" s="236"/>
      <c r="C23" s="237"/>
      <c r="D23" s="237"/>
      <c r="E23" s="237"/>
      <c r="F23" s="237"/>
      <c r="G23" s="237"/>
      <c r="H23" s="238"/>
      <c r="I23" s="121"/>
      <c r="J23" s="88"/>
      <c r="K23" s="125" t="s">
        <v>449</v>
      </c>
      <c r="L23" s="125">
        <v>84024</v>
      </c>
      <c r="M23" s="125">
        <v>84240</v>
      </c>
      <c r="N23" s="125" t="s">
        <v>399</v>
      </c>
      <c r="O23" s="125" t="s">
        <v>400</v>
      </c>
      <c r="P23" s="125" t="s">
        <v>401</v>
      </c>
      <c r="Q23" s="125">
        <v>18.96</v>
      </c>
      <c r="R23" s="125" t="s">
        <v>450</v>
      </c>
      <c r="S23" s="125">
        <v>50</v>
      </c>
      <c r="T23" s="125"/>
      <c r="U23" s="125"/>
      <c r="V23" s="125"/>
      <c r="W23" s="125"/>
      <c r="X23" s="125"/>
      <c r="Y23" s="125"/>
      <c r="Z23" s="125"/>
      <c r="AA23" s="125"/>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86"/>
      <c r="BF23" s="86"/>
      <c r="BG23" s="88"/>
      <c r="BH23" s="88"/>
      <c r="BI23" s="88"/>
      <c r="BJ23" s="88"/>
      <c r="BK23" s="88"/>
      <c r="BL23" s="88"/>
      <c r="BM23" s="88"/>
      <c r="BN23" s="88"/>
      <c r="BO23" s="88"/>
      <c r="BP23" s="88"/>
      <c r="BQ23" s="88"/>
      <c r="BR23" s="88"/>
      <c r="BS23" s="88"/>
      <c r="BT23" s="88"/>
      <c r="BU23" s="88"/>
      <c r="BV23" s="88"/>
      <c r="BW23" s="88"/>
      <c r="BX23" s="88"/>
      <c r="BY23" s="88"/>
      <c r="BZ23" s="88"/>
      <c r="CA23" s="89"/>
      <c r="CB23" s="89"/>
    </row>
    <row r="24" spans="1:80" s="56" customFormat="1" ht="36.75" customHeight="1" x14ac:dyDescent="0.15">
      <c r="A24" s="98" t="s">
        <v>346</v>
      </c>
      <c r="B24" s="239"/>
      <c r="C24" s="240"/>
      <c r="D24" s="241"/>
      <c r="E24" s="141" t="s">
        <v>348</v>
      </c>
      <c r="F24" s="245"/>
      <c r="G24" s="240"/>
      <c r="H24" s="246"/>
      <c r="I24" s="121"/>
      <c r="J24" s="88"/>
      <c r="K24" s="125" t="s">
        <v>451</v>
      </c>
      <c r="L24" s="125">
        <v>84025</v>
      </c>
      <c r="M24" s="125">
        <v>84220</v>
      </c>
      <c r="N24" s="125" t="s">
        <v>399</v>
      </c>
      <c r="O24" s="125" t="s">
        <v>452</v>
      </c>
      <c r="P24" s="125" t="s">
        <v>423</v>
      </c>
      <c r="Q24" s="125">
        <v>14.68</v>
      </c>
      <c r="R24" s="125" t="s">
        <v>453</v>
      </c>
      <c r="S24" s="125">
        <v>124</v>
      </c>
      <c r="T24" s="125"/>
      <c r="U24" s="125"/>
      <c r="V24" s="125"/>
      <c r="W24" s="125"/>
      <c r="X24" s="125"/>
      <c r="Y24" s="125"/>
      <c r="Z24" s="125"/>
      <c r="AA24" s="125"/>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86"/>
      <c r="BF24" s="86"/>
      <c r="BG24" s="88"/>
      <c r="BH24" s="88"/>
      <c r="BI24" s="88"/>
      <c r="BJ24" s="88"/>
      <c r="BK24" s="88"/>
      <c r="BL24" s="88"/>
      <c r="BM24" s="88"/>
      <c r="BN24" s="88"/>
      <c r="BO24" s="88"/>
      <c r="BP24" s="88"/>
      <c r="BQ24" s="88"/>
      <c r="BR24" s="88"/>
      <c r="BS24" s="88"/>
      <c r="BT24" s="88"/>
      <c r="BU24" s="88"/>
      <c r="BV24" s="88"/>
      <c r="BW24" s="88"/>
      <c r="BX24" s="88"/>
      <c r="BY24" s="88"/>
      <c r="BZ24" s="88"/>
      <c r="CA24" s="89"/>
      <c r="CB24" s="89"/>
    </row>
    <row r="25" spans="1:80" s="56" customFormat="1" ht="36.75" customHeight="1" thickBot="1" x14ac:dyDescent="0.2">
      <c r="A25" s="99" t="s">
        <v>347</v>
      </c>
      <c r="B25" s="242"/>
      <c r="C25" s="243"/>
      <c r="D25" s="244"/>
      <c r="E25" s="142" t="s">
        <v>348</v>
      </c>
      <c r="F25" s="247"/>
      <c r="G25" s="243"/>
      <c r="H25" s="248"/>
      <c r="I25" s="121"/>
      <c r="J25" s="88"/>
      <c r="K25" s="125" t="s">
        <v>454</v>
      </c>
      <c r="L25" s="125">
        <v>84026</v>
      </c>
      <c r="M25" s="125">
        <v>84160</v>
      </c>
      <c r="N25" s="125" t="s">
        <v>399</v>
      </c>
      <c r="O25" s="125" t="s">
        <v>452</v>
      </c>
      <c r="P25" s="125" t="s">
        <v>401</v>
      </c>
      <c r="Q25" s="125">
        <v>25.08</v>
      </c>
      <c r="R25" s="125" t="s">
        <v>455</v>
      </c>
      <c r="S25" s="125">
        <v>167</v>
      </c>
      <c r="T25" s="125"/>
      <c r="U25" s="125"/>
      <c r="V25" s="125"/>
      <c r="W25" s="125"/>
      <c r="X25" s="125"/>
      <c r="Y25" s="125"/>
      <c r="Z25" s="125"/>
      <c r="AA25" s="125"/>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86"/>
      <c r="BF25" s="86"/>
      <c r="BG25" s="88"/>
      <c r="BH25" s="88"/>
      <c r="BI25" s="88"/>
      <c r="BJ25" s="88"/>
      <c r="BK25" s="88"/>
      <c r="BL25" s="88"/>
      <c r="BM25" s="88"/>
      <c r="BN25" s="88"/>
      <c r="BO25" s="88"/>
      <c r="BP25" s="88"/>
      <c r="BQ25" s="88"/>
      <c r="BR25" s="88"/>
      <c r="BS25" s="88"/>
      <c r="BT25" s="88"/>
      <c r="BU25" s="88"/>
      <c r="BV25" s="88"/>
      <c r="BW25" s="88"/>
      <c r="BX25" s="88"/>
      <c r="BY25" s="88"/>
      <c r="BZ25" s="88"/>
      <c r="CA25" s="89"/>
      <c r="CB25" s="89"/>
    </row>
    <row r="26" spans="1:80" ht="73.5" customHeight="1" thickTop="1" thickBot="1" x14ac:dyDescent="0.3">
      <c r="A26" s="100" t="s">
        <v>266</v>
      </c>
      <c r="B26" s="265"/>
      <c r="C26" s="266"/>
      <c r="D26" s="266"/>
      <c r="E26" s="266"/>
      <c r="F26" s="266"/>
      <c r="G26" s="266"/>
      <c r="H26" s="267"/>
      <c r="K26" s="125" t="s">
        <v>456</v>
      </c>
      <c r="L26" s="125">
        <v>84027</v>
      </c>
      <c r="M26" s="125">
        <v>84860</v>
      </c>
      <c r="N26" s="125" t="s">
        <v>390</v>
      </c>
      <c r="O26" s="125" t="s">
        <v>457</v>
      </c>
      <c r="P26" s="125" t="s">
        <v>458</v>
      </c>
      <c r="Q26" s="125">
        <v>32.39</v>
      </c>
      <c r="R26" s="125" t="s">
        <v>459</v>
      </c>
      <c r="S26" s="125">
        <v>82</v>
      </c>
      <c r="AB26" s="127" t="s">
        <v>203</v>
      </c>
      <c r="AC26" s="127" t="s">
        <v>231</v>
      </c>
      <c r="AD26" s="127" t="s">
        <v>204</v>
      </c>
      <c r="AE26" s="127" t="s">
        <v>205</v>
      </c>
      <c r="AF26" s="127" t="s">
        <v>206</v>
      </c>
    </row>
    <row r="27" spans="1:80" ht="12.6" customHeight="1" thickTop="1" thickBot="1" x14ac:dyDescent="0.3">
      <c r="A27" s="66"/>
      <c r="B27" s="54"/>
      <c r="C27" s="54"/>
      <c r="D27" s="54"/>
      <c r="E27" s="54"/>
      <c r="F27" s="54"/>
      <c r="K27" s="125" t="s">
        <v>460</v>
      </c>
      <c r="L27" s="128">
        <v>84028</v>
      </c>
      <c r="M27" s="128">
        <v>84290</v>
      </c>
      <c r="N27" s="128" t="s">
        <v>390</v>
      </c>
      <c r="O27" s="125" t="s">
        <v>428</v>
      </c>
      <c r="P27" s="128" t="s">
        <v>443</v>
      </c>
      <c r="Q27" s="128">
        <v>22.51</v>
      </c>
      <c r="R27" s="128" t="s">
        <v>461</v>
      </c>
      <c r="S27" s="129">
        <v>48</v>
      </c>
      <c r="AB27" s="126" t="s">
        <v>207</v>
      </c>
      <c r="AC27" s="126" t="s">
        <v>237</v>
      </c>
      <c r="AD27" s="126" t="s">
        <v>232</v>
      </c>
      <c r="AE27" s="126" t="s">
        <v>210</v>
      </c>
      <c r="AF27" s="126" t="s">
        <v>209</v>
      </c>
      <c r="AO27" s="131"/>
      <c r="AT27" s="131"/>
    </row>
    <row r="28" spans="1:80" ht="66.599999999999994" thickTop="1" x14ac:dyDescent="0.25">
      <c r="A28" s="68" t="s">
        <v>349</v>
      </c>
      <c r="B28" s="25" t="s">
        <v>350</v>
      </c>
      <c r="C28" s="25" t="s">
        <v>351</v>
      </c>
      <c r="D28" s="25" t="s">
        <v>352</v>
      </c>
      <c r="E28" s="25" t="s">
        <v>353</v>
      </c>
      <c r="F28" s="25" t="s">
        <v>354</v>
      </c>
      <c r="G28" s="25" t="s">
        <v>355</v>
      </c>
      <c r="H28" s="69" t="s">
        <v>356</v>
      </c>
      <c r="K28" s="125" t="s">
        <v>462</v>
      </c>
      <c r="L28" s="125">
        <v>84029</v>
      </c>
      <c r="M28" s="125">
        <v>84850</v>
      </c>
      <c r="N28" s="125" t="s">
        <v>390</v>
      </c>
      <c r="O28" s="125" t="s">
        <v>428</v>
      </c>
      <c r="P28" s="125" t="s">
        <v>463</v>
      </c>
      <c r="Q28" s="125">
        <v>17.53</v>
      </c>
      <c r="R28" s="125" t="s">
        <v>464</v>
      </c>
      <c r="S28" s="125">
        <v>259</v>
      </c>
      <c r="AB28" s="128" t="s">
        <v>269</v>
      </c>
      <c r="AC28" s="135" t="s">
        <v>268</v>
      </c>
      <c r="AD28" s="135" t="s">
        <v>211</v>
      </c>
      <c r="AE28" s="135" t="s">
        <v>212</v>
      </c>
      <c r="AF28" s="128" t="s">
        <v>209</v>
      </c>
    </row>
    <row r="29" spans="1:80" ht="36.75" customHeight="1" x14ac:dyDescent="0.25">
      <c r="A29" s="70"/>
      <c r="B29" s="71"/>
      <c r="C29" s="72"/>
      <c r="D29" s="72"/>
      <c r="E29" s="72"/>
      <c r="F29" s="71"/>
      <c r="G29" s="78"/>
      <c r="H29" s="73"/>
      <c r="K29" s="125" t="s">
        <v>465</v>
      </c>
      <c r="L29" s="125">
        <v>84030</v>
      </c>
      <c r="M29" s="125">
        <v>84330</v>
      </c>
      <c r="N29" s="125" t="s">
        <v>390</v>
      </c>
      <c r="O29" s="125" t="s">
        <v>391</v>
      </c>
      <c r="P29" s="125" t="s">
        <v>412</v>
      </c>
      <c r="Q29" s="125">
        <v>17.98</v>
      </c>
      <c r="R29" s="125" t="s">
        <v>466</v>
      </c>
      <c r="S29" s="125">
        <v>186</v>
      </c>
      <c r="AB29" s="128" t="s">
        <v>213</v>
      </c>
      <c r="AC29" s="135" t="s">
        <v>214</v>
      </c>
      <c r="AD29" s="135" t="s">
        <v>215</v>
      </c>
      <c r="AE29" s="135" t="s">
        <v>216</v>
      </c>
      <c r="AF29" s="126" t="s">
        <v>209</v>
      </c>
    </row>
    <row r="30" spans="1:80" ht="36.75" customHeight="1" x14ac:dyDescent="0.25">
      <c r="A30" s="70"/>
      <c r="B30" s="71"/>
      <c r="C30" s="72"/>
      <c r="D30" s="72"/>
      <c r="E30" s="72"/>
      <c r="F30" s="71"/>
      <c r="G30" s="78"/>
      <c r="H30" s="73"/>
      <c r="K30" s="125" t="s">
        <v>390</v>
      </c>
      <c r="L30" s="125">
        <v>84031</v>
      </c>
      <c r="M30" s="125">
        <v>84200</v>
      </c>
      <c r="N30" s="125" t="s">
        <v>390</v>
      </c>
      <c r="O30" s="125" t="s">
        <v>390</v>
      </c>
      <c r="P30" s="125" t="s">
        <v>412</v>
      </c>
      <c r="Q30" s="125">
        <v>37.92</v>
      </c>
      <c r="R30" s="125" t="s">
        <v>467</v>
      </c>
      <c r="S30" s="125">
        <v>747</v>
      </c>
      <c r="AB30" s="128" t="s">
        <v>213</v>
      </c>
      <c r="AC30" s="135" t="s">
        <v>217</v>
      </c>
      <c r="AD30" s="135" t="s">
        <v>218</v>
      </c>
      <c r="AE30" s="135" t="s">
        <v>219</v>
      </c>
    </row>
    <row r="31" spans="1:80" ht="36.75" customHeight="1" x14ac:dyDescent="0.25">
      <c r="A31" s="70"/>
      <c r="B31" s="71"/>
      <c r="C31" s="72"/>
      <c r="D31" s="72"/>
      <c r="E31" s="72"/>
      <c r="F31" s="71"/>
      <c r="G31" s="78"/>
      <c r="H31" s="73"/>
      <c r="K31" s="125" t="s">
        <v>468</v>
      </c>
      <c r="L31" s="125">
        <v>84032</v>
      </c>
      <c r="M31" s="125">
        <v>84750</v>
      </c>
      <c r="N31" s="125" t="s">
        <v>399</v>
      </c>
      <c r="O31" s="125" t="s">
        <v>399</v>
      </c>
      <c r="P31" s="125" t="s">
        <v>407</v>
      </c>
      <c r="Q31" s="125">
        <v>18.11</v>
      </c>
      <c r="R31" s="125" t="s">
        <v>469</v>
      </c>
      <c r="S31" s="125">
        <v>27</v>
      </c>
      <c r="AB31" s="135" t="s">
        <v>220</v>
      </c>
      <c r="AC31" s="135" t="s">
        <v>221</v>
      </c>
      <c r="AD31" s="135" t="s">
        <v>222</v>
      </c>
      <c r="AE31" s="135" t="s">
        <v>212</v>
      </c>
      <c r="AF31" s="135" t="s">
        <v>223</v>
      </c>
    </row>
    <row r="32" spans="1:80" ht="36.75" customHeight="1" x14ac:dyDescent="0.25">
      <c r="A32" s="70"/>
      <c r="B32" s="71"/>
      <c r="C32" s="72"/>
      <c r="D32" s="72"/>
      <c r="E32" s="72"/>
      <c r="F32" s="71"/>
      <c r="G32" s="78"/>
      <c r="H32" s="73"/>
      <c r="I32" s="122"/>
      <c r="J32" s="90"/>
      <c r="K32" s="125" t="s">
        <v>470</v>
      </c>
      <c r="L32" s="125">
        <v>84033</v>
      </c>
      <c r="M32" s="125">
        <v>84400</v>
      </c>
      <c r="N32" s="125" t="s">
        <v>399</v>
      </c>
      <c r="O32" s="125" t="s">
        <v>399</v>
      </c>
      <c r="P32" s="125" t="s">
        <v>407</v>
      </c>
      <c r="Q32" s="125">
        <v>9.84</v>
      </c>
      <c r="R32" s="125" t="s">
        <v>471</v>
      </c>
      <c r="S32" s="125">
        <v>13</v>
      </c>
      <c r="AB32" s="135" t="s">
        <v>224</v>
      </c>
      <c r="AC32" s="135" t="s">
        <v>225</v>
      </c>
      <c r="AD32" s="135" t="s">
        <v>226</v>
      </c>
      <c r="AE32" s="135" t="s">
        <v>208</v>
      </c>
      <c r="AF32" s="135" t="s">
        <v>227</v>
      </c>
    </row>
    <row r="33" spans="1:46" ht="36.75" customHeight="1" x14ac:dyDescent="0.25">
      <c r="A33" s="70"/>
      <c r="B33" s="71"/>
      <c r="C33" s="72"/>
      <c r="D33" s="72"/>
      <c r="E33" s="72"/>
      <c r="F33" s="71"/>
      <c r="G33" s="78"/>
      <c r="H33" s="73"/>
      <c r="K33" s="125" t="s">
        <v>472</v>
      </c>
      <c r="L33" s="125">
        <v>84034</v>
      </c>
      <c r="M33" s="125">
        <v>84510</v>
      </c>
      <c r="N33" s="125" t="s">
        <v>369</v>
      </c>
      <c r="O33" s="125" t="s">
        <v>473</v>
      </c>
      <c r="P33" s="125" t="s">
        <v>370</v>
      </c>
      <c r="Q33" s="125">
        <v>18.23</v>
      </c>
      <c r="R33" s="125" t="s">
        <v>474</v>
      </c>
      <c r="S33" s="125">
        <v>268</v>
      </c>
      <c r="AB33" s="135" t="s">
        <v>228</v>
      </c>
      <c r="AC33" s="135" t="s">
        <v>235</v>
      </c>
      <c r="AD33" s="135" t="s">
        <v>236</v>
      </c>
      <c r="AE33" s="135" t="s">
        <v>208</v>
      </c>
      <c r="AF33" s="128" t="s">
        <v>209</v>
      </c>
    </row>
    <row r="34" spans="1:46" ht="36.75" customHeight="1" x14ac:dyDescent="0.25">
      <c r="A34" s="70"/>
      <c r="B34" s="71"/>
      <c r="C34" s="72"/>
      <c r="D34" s="72"/>
      <c r="E34" s="72"/>
      <c r="F34" s="71"/>
      <c r="G34" s="78"/>
      <c r="H34" s="73"/>
      <c r="K34" s="125" t="s">
        <v>473</v>
      </c>
      <c r="L34" s="125">
        <v>84035</v>
      </c>
      <c r="M34" s="125">
        <v>84300</v>
      </c>
      <c r="N34" s="125" t="s">
        <v>399</v>
      </c>
      <c r="O34" s="125" t="s">
        <v>473</v>
      </c>
      <c r="P34" s="125" t="s">
        <v>423</v>
      </c>
      <c r="Q34" s="125">
        <v>45.96</v>
      </c>
      <c r="R34" s="125" t="s">
        <v>475</v>
      </c>
      <c r="S34" s="125">
        <v>580</v>
      </c>
      <c r="AB34" s="135" t="s">
        <v>229</v>
      </c>
      <c r="AC34" s="135" t="s">
        <v>233</v>
      </c>
      <c r="AD34" s="135" t="s">
        <v>234</v>
      </c>
      <c r="AE34" s="135" t="s">
        <v>212</v>
      </c>
      <c r="AF34" s="135" t="s">
        <v>230</v>
      </c>
    </row>
    <row r="35" spans="1:46" ht="36.75" customHeight="1" x14ac:dyDescent="0.25">
      <c r="A35" s="70"/>
      <c r="B35" s="71"/>
      <c r="C35" s="72"/>
      <c r="D35" s="72"/>
      <c r="E35" s="72"/>
      <c r="F35" s="71"/>
      <c r="G35" s="78"/>
      <c r="H35" s="73"/>
      <c r="K35" s="125" t="s">
        <v>476</v>
      </c>
      <c r="L35" s="125">
        <v>84036</v>
      </c>
      <c r="M35" s="125">
        <v>84470</v>
      </c>
      <c r="N35" s="125" t="s">
        <v>369</v>
      </c>
      <c r="O35" s="125" t="s">
        <v>477</v>
      </c>
      <c r="P35" s="125" t="s">
        <v>478</v>
      </c>
      <c r="Q35" s="125">
        <v>13.48</v>
      </c>
      <c r="R35" s="125" t="s">
        <v>479</v>
      </c>
      <c r="S35" s="125">
        <v>246</v>
      </c>
    </row>
    <row r="36" spans="1:46" ht="36.75" customHeight="1" x14ac:dyDescent="0.25">
      <c r="A36" s="70"/>
      <c r="B36" s="71"/>
      <c r="C36" s="72"/>
      <c r="D36" s="72"/>
      <c r="E36" s="72"/>
      <c r="F36" s="71"/>
      <c r="G36" s="78"/>
      <c r="H36" s="73"/>
      <c r="K36" s="125" t="s">
        <v>480</v>
      </c>
      <c r="L36" s="125">
        <v>84037</v>
      </c>
      <c r="M36" s="125">
        <v>84230</v>
      </c>
      <c r="N36" s="125" t="s">
        <v>390</v>
      </c>
      <c r="O36" s="125" t="s">
        <v>431</v>
      </c>
      <c r="P36" s="125" t="s">
        <v>458</v>
      </c>
      <c r="Q36" s="125">
        <v>25.85</v>
      </c>
      <c r="R36" s="125" t="s">
        <v>481</v>
      </c>
      <c r="S36" s="125">
        <v>82</v>
      </c>
      <c r="AG36" s="126" t="s">
        <v>326</v>
      </c>
      <c r="AH36" s="126" t="s">
        <v>327</v>
      </c>
      <c r="AI36" s="126" t="s">
        <v>328</v>
      </c>
      <c r="AJ36" s="126" t="s">
        <v>329</v>
      </c>
      <c r="AK36" s="126" t="s">
        <v>330</v>
      </c>
      <c r="AL36" s="126" t="s">
        <v>331</v>
      </c>
    </row>
    <row r="37" spans="1:46" ht="36.75" customHeight="1" x14ac:dyDescent="0.25">
      <c r="A37" s="70"/>
      <c r="B37" s="71"/>
      <c r="C37" s="72"/>
      <c r="D37" s="72"/>
      <c r="E37" s="72"/>
      <c r="F37" s="71"/>
      <c r="G37" s="78"/>
      <c r="H37" s="73"/>
      <c r="K37" s="125" t="s">
        <v>452</v>
      </c>
      <c r="L37" s="125">
        <v>84038</v>
      </c>
      <c r="M37" s="125">
        <v>84460</v>
      </c>
      <c r="N37" s="125" t="s">
        <v>399</v>
      </c>
      <c r="O37" s="125" t="s">
        <v>452</v>
      </c>
      <c r="P37" s="125" t="s">
        <v>423</v>
      </c>
      <c r="Q37" s="125">
        <v>58.56</v>
      </c>
      <c r="R37" s="125" t="s">
        <v>482</v>
      </c>
      <c r="S37" s="125">
        <v>73</v>
      </c>
      <c r="AB37" s="136" t="s">
        <v>280</v>
      </c>
      <c r="AC37" s="136" t="s">
        <v>281</v>
      </c>
      <c r="AD37" s="136" t="s">
        <v>282</v>
      </c>
      <c r="AE37" s="136" t="s">
        <v>283</v>
      </c>
      <c r="AG37" s="130" t="s">
        <v>332</v>
      </c>
      <c r="AH37" s="130" t="s">
        <v>333</v>
      </c>
      <c r="AI37" s="130" t="s">
        <v>334</v>
      </c>
      <c r="AJ37" s="130" t="s">
        <v>335</v>
      </c>
      <c r="AK37" s="130" t="s">
        <v>336</v>
      </c>
      <c r="AL37" s="130" t="s">
        <v>337</v>
      </c>
    </row>
    <row r="38" spans="1:46" ht="36.75" customHeight="1" x14ac:dyDescent="0.25">
      <c r="A38" s="70"/>
      <c r="B38" s="71"/>
      <c r="C38" s="72"/>
      <c r="D38" s="72"/>
      <c r="E38" s="72"/>
      <c r="F38" s="71"/>
      <c r="G38" s="78"/>
      <c r="H38" s="73"/>
      <c r="I38" s="122"/>
      <c r="J38" s="90"/>
      <c r="K38" s="125" t="s">
        <v>483</v>
      </c>
      <c r="L38" s="125">
        <v>84039</v>
      </c>
      <c r="M38" s="125">
        <v>84350</v>
      </c>
      <c r="N38" s="125" t="s">
        <v>369</v>
      </c>
      <c r="O38" s="125" t="s">
        <v>431</v>
      </c>
      <c r="P38" s="125" t="s">
        <v>458</v>
      </c>
      <c r="Q38" s="125">
        <v>32.78</v>
      </c>
      <c r="R38" s="125" t="s">
        <v>484</v>
      </c>
      <c r="S38" s="125">
        <v>172</v>
      </c>
      <c r="AB38" s="130" t="s">
        <v>284</v>
      </c>
      <c r="AC38" s="131" t="s">
        <v>285</v>
      </c>
      <c r="AD38" s="130" t="s">
        <v>286</v>
      </c>
      <c r="AE38" s="137" t="s">
        <v>290</v>
      </c>
      <c r="AG38" s="131" t="s">
        <v>285</v>
      </c>
      <c r="AH38" s="131" t="s">
        <v>295</v>
      </c>
      <c r="AI38" s="131" t="s">
        <v>300</v>
      </c>
      <c r="AJ38" s="131" t="s">
        <v>305</v>
      </c>
      <c r="AK38" s="131" t="s">
        <v>312</v>
      </c>
      <c r="AL38" s="131" t="s">
        <v>315</v>
      </c>
    </row>
    <row r="39" spans="1:46" ht="36.75" customHeight="1" x14ac:dyDescent="0.25">
      <c r="A39" s="70"/>
      <c r="B39" s="71"/>
      <c r="C39" s="72"/>
      <c r="D39" s="72"/>
      <c r="E39" s="72"/>
      <c r="F39" s="71"/>
      <c r="G39" s="78"/>
      <c r="H39" s="73"/>
      <c r="K39" s="125" t="s">
        <v>485</v>
      </c>
      <c r="L39" s="125">
        <v>84040</v>
      </c>
      <c r="M39" s="125">
        <v>84110</v>
      </c>
      <c r="N39" s="125" t="s">
        <v>390</v>
      </c>
      <c r="O39" s="125" t="s">
        <v>428</v>
      </c>
      <c r="P39" s="125" t="s">
        <v>443</v>
      </c>
      <c r="Q39" s="125">
        <v>11.48</v>
      </c>
      <c r="R39" s="125" t="s">
        <v>486</v>
      </c>
      <c r="S39" s="125">
        <v>36</v>
      </c>
      <c r="AB39" s="130"/>
      <c r="AC39" s="131"/>
      <c r="AD39" s="130" t="s">
        <v>287</v>
      </c>
      <c r="AE39" s="137"/>
      <c r="AG39" s="131" t="s">
        <v>291</v>
      </c>
      <c r="AL39" s="131" t="s">
        <v>320</v>
      </c>
    </row>
    <row r="40" spans="1:46" ht="36.75" customHeight="1" x14ac:dyDescent="0.25">
      <c r="A40" s="70"/>
      <c r="B40" s="71"/>
      <c r="C40" s="72"/>
      <c r="D40" s="72"/>
      <c r="E40" s="72"/>
      <c r="F40" s="71"/>
      <c r="G40" s="78"/>
      <c r="H40" s="73"/>
      <c r="K40" s="125" t="s">
        <v>487</v>
      </c>
      <c r="L40" s="125">
        <v>84041</v>
      </c>
      <c r="M40" s="125">
        <v>84410</v>
      </c>
      <c r="N40" s="125" t="s">
        <v>390</v>
      </c>
      <c r="O40" s="125" t="s">
        <v>415</v>
      </c>
      <c r="P40" s="125" t="s">
        <v>412</v>
      </c>
      <c r="Q40" s="125">
        <v>7.63</v>
      </c>
      <c r="R40" s="125" t="s">
        <v>488</v>
      </c>
      <c r="S40" s="125">
        <v>62</v>
      </c>
      <c r="AB40" s="130"/>
      <c r="AC40" s="131"/>
      <c r="AD40" s="130" t="s">
        <v>288</v>
      </c>
      <c r="AE40" s="137"/>
    </row>
    <row r="41" spans="1:46" ht="36.75" customHeight="1" x14ac:dyDescent="0.25">
      <c r="A41" s="70"/>
      <c r="B41" s="71"/>
      <c r="C41" s="72"/>
      <c r="D41" s="72"/>
      <c r="E41" s="72"/>
      <c r="F41" s="71"/>
      <c r="G41" s="78"/>
      <c r="H41" s="73"/>
      <c r="I41" s="123"/>
      <c r="K41" s="125" t="s">
        <v>489</v>
      </c>
      <c r="L41" s="125">
        <v>84042</v>
      </c>
      <c r="M41" s="125">
        <v>84160</v>
      </c>
      <c r="N41" s="125" t="s">
        <v>399</v>
      </c>
      <c r="O41" s="125" t="s">
        <v>452</v>
      </c>
      <c r="P41" s="125" t="s">
        <v>401</v>
      </c>
      <c r="Q41" s="125">
        <v>32.68</v>
      </c>
      <c r="R41" s="125" t="s">
        <v>490</v>
      </c>
      <c r="S41" s="125">
        <v>54</v>
      </c>
      <c r="AB41" s="130"/>
      <c r="AC41" s="131"/>
      <c r="AD41" s="130" t="s">
        <v>289</v>
      </c>
      <c r="AE41" s="137"/>
    </row>
    <row r="42" spans="1:46" ht="36.75" customHeight="1" x14ac:dyDescent="0.25">
      <c r="A42" s="70"/>
      <c r="B42" s="71"/>
      <c r="C42" s="72"/>
      <c r="D42" s="72"/>
      <c r="E42" s="72"/>
      <c r="F42" s="71"/>
      <c r="G42" s="78"/>
      <c r="H42" s="73"/>
      <c r="I42" s="123"/>
      <c r="K42" s="125" t="s">
        <v>491</v>
      </c>
      <c r="L42" s="125">
        <v>84043</v>
      </c>
      <c r="M42" s="125">
        <v>84320</v>
      </c>
      <c r="N42" s="125" t="s">
        <v>369</v>
      </c>
      <c r="O42" s="125" t="s">
        <v>391</v>
      </c>
      <c r="P42" s="125" t="s">
        <v>370</v>
      </c>
      <c r="Q42" s="125">
        <v>16.57</v>
      </c>
      <c r="R42" s="125" t="s">
        <v>492</v>
      </c>
      <c r="S42" s="125">
        <v>511</v>
      </c>
      <c r="AB42" s="130"/>
      <c r="AC42" s="131" t="s">
        <v>291</v>
      </c>
      <c r="AD42" s="130" t="s">
        <v>292</v>
      </c>
      <c r="AE42" s="137" t="s">
        <v>293</v>
      </c>
    </row>
    <row r="43" spans="1:46" ht="36.75" customHeight="1" x14ac:dyDescent="0.25">
      <c r="A43" s="70"/>
      <c r="B43" s="71"/>
      <c r="C43" s="72"/>
      <c r="D43" s="72"/>
      <c r="E43" s="72"/>
      <c r="F43" s="71"/>
      <c r="G43" s="78"/>
      <c r="H43" s="73"/>
      <c r="I43" s="123"/>
      <c r="K43" s="125" t="s">
        <v>493</v>
      </c>
      <c r="L43" s="125">
        <v>84044</v>
      </c>
      <c r="M43" s="125">
        <v>84340</v>
      </c>
      <c r="N43" s="125" t="s">
        <v>390</v>
      </c>
      <c r="O43" s="125" t="s">
        <v>428</v>
      </c>
      <c r="P43" s="125" t="s">
        <v>443</v>
      </c>
      <c r="Q43" s="125">
        <v>14.91</v>
      </c>
      <c r="R43" s="125" t="s">
        <v>494</v>
      </c>
      <c r="S43" s="125">
        <v>75</v>
      </c>
      <c r="AB43" s="130" t="s">
        <v>294</v>
      </c>
      <c r="AC43" s="131" t="s">
        <v>295</v>
      </c>
      <c r="AD43" s="130" t="s">
        <v>296</v>
      </c>
      <c r="AE43" s="137" t="s">
        <v>297</v>
      </c>
    </row>
    <row r="44" spans="1:46" ht="15.6" thickBot="1" x14ac:dyDescent="0.3">
      <c r="A44" s="74"/>
      <c r="B44" s="75"/>
      <c r="C44" s="75"/>
      <c r="D44" s="76"/>
      <c r="E44" s="76"/>
      <c r="F44" s="75"/>
      <c r="G44" s="76">
        <f t="shared" ref="G44" si="0">SUM(G29:G43)</f>
        <v>0</v>
      </c>
      <c r="H44" s="77"/>
      <c r="I44" s="123"/>
      <c r="K44" s="125" t="s">
        <v>495</v>
      </c>
      <c r="L44" s="125">
        <v>84045</v>
      </c>
      <c r="M44" s="125">
        <v>84110</v>
      </c>
      <c r="N44" s="125" t="s">
        <v>390</v>
      </c>
      <c r="O44" s="125" t="s">
        <v>428</v>
      </c>
      <c r="P44" s="125" t="s">
        <v>443</v>
      </c>
      <c r="Q44" s="125">
        <v>8.65</v>
      </c>
      <c r="R44" s="125" t="s">
        <v>496</v>
      </c>
      <c r="S44" s="125">
        <v>50</v>
      </c>
      <c r="AB44" s="130"/>
      <c r="AC44" s="131"/>
      <c r="AD44" s="130"/>
      <c r="AE44" s="137" t="s">
        <v>298</v>
      </c>
    </row>
    <row r="45" spans="1:46" ht="12.6" customHeight="1" thickTop="1" thickBot="1" x14ac:dyDescent="0.3">
      <c r="A45" s="66"/>
      <c r="B45" s="54"/>
      <c r="C45" s="54"/>
      <c r="D45" s="54"/>
      <c r="E45" s="54"/>
      <c r="F45" s="54"/>
      <c r="K45" s="125" t="s">
        <v>497</v>
      </c>
      <c r="L45" s="128">
        <v>84046</v>
      </c>
      <c r="M45" s="128">
        <v>84410</v>
      </c>
      <c r="N45" s="128" t="s">
        <v>390</v>
      </c>
      <c r="O45" s="125" t="s">
        <v>415</v>
      </c>
      <c r="P45" s="128" t="s">
        <v>412</v>
      </c>
      <c r="Q45" s="128">
        <v>20.6</v>
      </c>
      <c r="R45" s="128" t="s">
        <v>498</v>
      </c>
      <c r="S45" s="129">
        <v>23</v>
      </c>
      <c r="AB45" s="126" t="s">
        <v>299</v>
      </c>
      <c r="AC45" s="126" t="s">
        <v>300</v>
      </c>
      <c r="AD45" s="126" t="s">
        <v>301</v>
      </c>
      <c r="AE45" s="126" t="s">
        <v>302</v>
      </c>
      <c r="AO45" s="131"/>
      <c r="AT45" s="131"/>
    </row>
    <row r="46" spans="1:46" ht="36.75" customHeight="1" thickTop="1" x14ac:dyDescent="0.25">
      <c r="A46" s="101" t="s">
        <v>50</v>
      </c>
      <c r="B46" s="25" t="s">
        <v>30</v>
      </c>
      <c r="C46" s="25" t="s">
        <v>31</v>
      </c>
      <c r="D46" s="25" t="s">
        <v>32</v>
      </c>
      <c r="E46" s="25" t="s">
        <v>33</v>
      </c>
      <c r="F46" s="25" t="s">
        <v>53</v>
      </c>
      <c r="G46" s="25" t="s">
        <v>185</v>
      </c>
      <c r="H46" s="102" t="s">
        <v>186</v>
      </c>
      <c r="I46" s="124"/>
      <c r="K46" s="125" t="s">
        <v>499</v>
      </c>
      <c r="L46" s="125">
        <v>84139</v>
      </c>
      <c r="M46" s="125">
        <v>84800</v>
      </c>
      <c r="N46" s="125" t="s">
        <v>369</v>
      </c>
      <c r="O46" s="125" t="s">
        <v>477</v>
      </c>
      <c r="P46" s="125" t="s">
        <v>478</v>
      </c>
      <c r="Q46" s="125">
        <v>7.14</v>
      </c>
      <c r="R46" s="125" t="s">
        <v>500</v>
      </c>
      <c r="S46" s="125">
        <v>85</v>
      </c>
      <c r="AB46" s="130"/>
      <c r="AC46" s="131"/>
      <c r="AD46" s="130"/>
      <c r="AE46" s="137" t="s">
        <v>303</v>
      </c>
    </row>
    <row r="47" spans="1:46" ht="36.75" customHeight="1" x14ac:dyDescent="0.25">
      <c r="A47" s="52" t="s">
        <v>34</v>
      </c>
      <c r="B47" s="146"/>
      <c r="C47" s="146"/>
      <c r="D47" s="146"/>
      <c r="E47" s="146"/>
      <c r="F47" s="146"/>
      <c r="G47" s="146"/>
      <c r="H47" s="147"/>
      <c r="I47" s="124"/>
      <c r="K47" s="125" t="s">
        <v>501</v>
      </c>
      <c r="L47" s="125">
        <v>84047</v>
      </c>
      <c r="M47" s="125">
        <v>84400</v>
      </c>
      <c r="N47" s="125" t="s">
        <v>399</v>
      </c>
      <c r="O47" s="125" t="s">
        <v>399</v>
      </c>
      <c r="P47" s="125" t="s">
        <v>407</v>
      </c>
      <c r="Q47" s="125">
        <v>14.9</v>
      </c>
      <c r="R47" s="125" t="s">
        <v>502</v>
      </c>
      <c r="S47" s="125">
        <v>204</v>
      </c>
      <c r="AB47" s="130" t="s">
        <v>304</v>
      </c>
      <c r="AC47" s="131" t="s">
        <v>305</v>
      </c>
      <c r="AD47" s="130" t="s">
        <v>306</v>
      </c>
      <c r="AE47" s="137" t="s">
        <v>290</v>
      </c>
    </row>
    <row r="48" spans="1:46" ht="36.75" customHeight="1" x14ac:dyDescent="0.25">
      <c r="A48" s="52" t="s">
        <v>35</v>
      </c>
      <c r="B48" s="146"/>
      <c r="C48" s="146"/>
      <c r="D48" s="146"/>
      <c r="E48" s="146"/>
      <c r="F48" s="146"/>
      <c r="G48" s="146"/>
      <c r="H48" s="147"/>
      <c r="I48" s="124"/>
      <c r="K48" s="125" t="s">
        <v>503</v>
      </c>
      <c r="L48" s="125">
        <v>84048</v>
      </c>
      <c r="M48" s="125">
        <v>84400</v>
      </c>
      <c r="N48" s="125" t="s">
        <v>399</v>
      </c>
      <c r="O48" s="125" t="s">
        <v>399</v>
      </c>
      <c r="P48" s="125" t="s">
        <v>407</v>
      </c>
      <c r="Q48" s="125">
        <v>8.15</v>
      </c>
      <c r="R48" s="125" t="s">
        <v>448</v>
      </c>
      <c r="S48" s="125">
        <v>8.3000000000000007</v>
      </c>
      <c r="AB48" s="130"/>
      <c r="AC48" s="131"/>
      <c r="AD48" s="130" t="s">
        <v>307</v>
      </c>
      <c r="AE48" s="137"/>
    </row>
    <row r="49" spans="1:80" ht="36.75" customHeight="1" x14ac:dyDescent="0.25">
      <c r="A49" s="52" t="s">
        <v>36</v>
      </c>
      <c r="B49" s="146"/>
      <c r="C49" s="146"/>
      <c r="D49" s="146"/>
      <c r="E49" s="146"/>
      <c r="F49" s="146"/>
      <c r="G49" s="146"/>
      <c r="H49" s="103"/>
      <c r="I49" s="124"/>
      <c r="K49" s="125" t="s">
        <v>504</v>
      </c>
      <c r="L49" s="125">
        <v>84049</v>
      </c>
      <c r="M49" s="125">
        <v>84190</v>
      </c>
      <c r="N49" s="125" t="s">
        <v>390</v>
      </c>
      <c r="O49" s="125" t="s">
        <v>428</v>
      </c>
      <c r="P49" s="125" t="s">
        <v>412</v>
      </c>
      <c r="Q49" s="125">
        <v>27.14</v>
      </c>
      <c r="R49" s="125" t="s">
        <v>505</v>
      </c>
      <c r="S49" s="125">
        <v>18</v>
      </c>
      <c r="AB49" s="130"/>
      <c r="AC49" s="131"/>
      <c r="AD49" s="130" t="s">
        <v>308</v>
      </c>
      <c r="AE49" s="137"/>
    </row>
    <row r="50" spans="1:80" ht="36.75" customHeight="1" thickBot="1" x14ac:dyDescent="0.3">
      <c r="A50" s="53" t="s">
        <v>37</v>
      </c>
      <c r="B50" s="145"/>
      <c r="C50" s="145"/>
      <c r="D50" s="145"/>
      <c r="E50" s="145"/>
      <c r="F50" s="145"/>
      <c r="G50" s="145"/>
      <c r="H50" s="104"/>
      <c r="I50" s="124"/>
      <c r="K50" s="125" t="s">
        <v>506</v>
      </c>
      <c r="L50" s="125">
        <v>84050</v>
      </c>
      <c r="M50" s="125">
        <v>84220</v>
      </c>
      <c r="N50" s="125" t="s">
        <v>399</v>
      </c>
      <c r="O50" s="125" t="s">
        <v>399</v>
      </c>
      <c r="P50" s="125" t="s">
        <v>423</v>
      </c>
      <c r="Q50" s="125">
        <v>48.04</v>
      </c>
      <c r="R50" s="125" t="s">
        <v>507</v>
      </c>
      <c r="S50" s="125">
        <v>37</v>
      </c>
      <c r="AB50" s="130"/>
      <c r="AC50" s="131"/>
      <c r="AD50" s="130" t="s">
        <v>309</v>
      </c>
      <c r="AE50" s="137"/>
    </row>
    <row r="51" spans="1:80" ht="12.6" customHeight="1" thickTop="1" x14ac:dyDescent="0.25">
      <c r="A51" s="66"/>
      <c r="B51" s="54"/>
      <c r="C51" s="54"/>
      <c r="D51" s="54"/>
      <c r="E51" s="54"/>
      <c r="F51" s="54"/>
      <c r="I51" s="124"/>
      <c r="K51" s="125" t="s">
        <v>508</v>
      </c>
      <c r="L51" s="125">
        <v>84051</v>
      </c>
      <c r="M51" s="125">
        <v>84220</v>
      </c>
      <c r="N51" s="125" t="s">
        <v>399</v>
      </c>
      <c r="O51" s="125" t="s">
        <v>399</v>
      </c>
      <c r="P51" s="125" t="s">
        <v>407</v>
      </c>
      <c r="Q51" s="125">
        <v>23.77</v>
      </c>
      <c r="R51" s="125" t="s">
        <v>509</v>
      </c>
      <c r="S51" s="125">
        <v>46</v>
      </c>
      <c r="AB51" s="130"/>
      <c r="AC51" s="131"/>
      <c r="AD51" s="130" t="s">
        <v>310</v>
      </c>
      <c r="AE51" s="137"/>
    </row>
    <row r="52" spans="1:80" s="58" customFormat="1" ht="15.6" x14ac:dyDescent="0.25">
      <c r="A52" s="234" t="s">
        <v>51</v>
      </c>
      <c r="B52" s="235"/>
      <c r="C52" s="235"/>
      <c r="D52" s="235"/>
      <c r="E52" s="235"/>
      <c r="F52" s="235"/>
      <c r="G52" s="235"/>
      <c r="H52" s="235"/>
      <c r="I52" s="120"/>
      <c r="J52" s="85"/>
      <c r="K52" s="125" t="s">
        <v>510</v>
      </c>
      <c r="L52" s="125">
        <v>84052</v>
      </c>
      <c r="M52" s="125">
        <v>84240</v>
      </c>
      <c r="N52" s="125" t="s">
        <v>399</v>
      </c>
      <c r="O52" s="125" t="s">
        <v>400</v>
      </c>
      <c r="P52" s="125" t="s">
        <v>401</v>
      </c>
      <c r="Q52" s="125">
        <v>31.2</v>
      </c>
      <c r="R52" s="125" t="s">
        <v>511</v>
      </c>
      <c r="S52" s="125">
        <v>40</v>
      </c>
      <c r="T52" s="125"/>
      <c r="U52" s="125"/>
      <c r="V52" s="125"/>
      <c r="W52" s="125"/>
      <c r="X52" s="125"/>
      <c r="Y52" s="125"/>
      <c r="Z52" s="125"/>
      <c r="AA52" s="125"/>
      <c r="AB52" s="130" t="s">
        <v>311</v>
      </c>
      <c r="AC52" s="131" t="s">
        <v>312</v>
      </c>
      <c r="AD52" s="130" t="s">
        <v>313</v>
      </c>
      <c r="AE52" s="137" t="s">
        <v>290</v>
      </c>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86"/>
      <c r="BF52" s="86"/>
      <c r="BG52" s="85"/>
      <c r="BH52" s="85"/>
      <c r="BI52" s="85"/>
      <c r="BJ52" s="85"/>
      <c r="BK52" s="85"/>
      <c r="BL52" s="85"/>
      <c r="BM52" s="85"/>
      <c r="BN52" s="85"/>
      <c r="BO52" s="85"/>
      <c r="BP52" s="85"/>
      <c r="BQ52" s="85"/>
      <c r="BR52" s="85"/>
      <c r="BS52" s="85"/>
      <c r="BT52" s="85"/>
      <c r="BU52" s="85"/>
      <c r="BV52" s="85"/>
      <c r="BW52" s="85"/>
      <c r="BX52" s="85"/>
      <c r="BY52" s="85"/>
      <c r="BZ52" s="85"/>
      <c r="CA52" s="87"/>
      <c r="CB52" s="87"/>
    </row>
    <row r="53" spans="1:80" ht="12.6" customHeight="1" thickBot="1" x14ac:dyDescent="0.3">
      <c r="A53" s="66"/>
      <c r="B53" s="54"/>
      <c r="C53" s="54"/>
      <c r="D53" s="54"/>
      <c r="E53" s="54"/>
      <c r="F53" s="54"/>
      <c r="K53" s="125" t="s">
        <v>512</v>
      </c>
      <c r="L53" s="125">
        <v>84053</v>
      </c>
      <c r="M53" s="125">
        <v>84600</v>
      </c>
      <c r="N53" s="125" t="s">
        <v>390</v>
      </c>
      <c r="O53" s="125" t="s">
        <v>513</v>
      </c>
      <c r="P53" s="125" t="s">
        <v>514</v>
      </c>
      <c r="Q53" s="125">
        <v>14.92</v>
      </c>
      <c r="R53" s="125" t="s">
        <v>515</v>
      </c>
      <c r="S53" s="125">
        <v>117</v>
      </c>
      <c r="AB53" s="130" t="s">
        <v>314</v>
      </c>
      <c r="AC53" s="131" t="s">
        <v>315</v>
      </c>
      <c r="AD53" s="130" t="s">
        <v>316</v>
      </c>
      <c r="AE53" s="137" t="s">
        <v>290</v>
      </c>
    </row>
    <row r="54" spans="1:80" ht="36.75" customHeight="1" thickTop="1" x14ac:dyDescent="0.25">
      <c r="A54" s="105" t="s">
        <v>38</v>
      </c>
      <c r="B54" s="106" t="s">
        <v>710</v>
      </c>
      <c r="C54" s="106" t="s">
        <v>258</v>
      </c>
      <c r="D54" s="106" t="s">
        <v>711</v>
      </c>
      <c r="E54" s="106" t="s">
        <v>712</v>
      </c>
      <c r="F54" s="106" t="s">
        <v>44</v>
      </c>
      <c r="G54" s="106" t="s">
        <v>39</v>
      </c>
      <c r="H54" s="107" t="s">
        <v>40</v>
      </c>
      <c r="K54" s="125" t="s">
        <v>516</v>
      </c>
      <c r="L54" s="125">
        <v>84055</v>
      </c>
      <c r="M54" s="125">
        <v>84450</v>
      </c>
      <c r="N54" s="125" t="s">
        <v>369</v>
      </c>
      <c r="O54" s="125" t="s">
        <v>517</v>
      </c>
      <c r="P54" s="125" t="s">
        <v>370</v>
      </c>
      <c r="Q54" s="125">
        <v>2.57</v>
      </c>
      <c r="R54" s="125" t="s">
        <v>518</v>
      </c>
      <c r="S54" s="125">
        <v>586</v>
      </c>
      <c r="AB54" s="130"/>
      <c r="AC54" s="131"/>
      <c r="AD54" s="130" t="s">
        <v>317</v>
      </c>
      <c r="AE54" s="137"/>
    </row>
    <row r="55" spans="1:80" ht="36.75" customHeight="1" x14ac:dyDescent="0.25">
      <c r="A55" s="52" t="s">
        <v>41</v>
      </c>
      <c r="B55" s="59"/>
      <c r="C55" s="59"/>
      <c r="D55" s="59"/>
      <c r="E55" s="59"/>
      <c r="F55" s="60" t="str">
        <f>IF(SUM(B55:E55)=0,"",SUM(B55:E55))</f>
        <v/>
      </c>
      <c r="G55" s="61"/>
      <c r="H55" s="108" t="str">
        <f>IFERROR(F55/$F$60,"")</f>
        <v/>
      </c>
      <c r="K55" s="125" t="s">
        <v>519</v>
      </c>
      <c r="L55" s="125">
        <v>84056</v>
      </c>
      <c r="M55" s="125">
        <v>84150</v>
      </c>
      <c r="N55" s="125" t="s">
        <v>390</v>
      </c>
      <c r="O55" s="125" t="s">
        <v>431</v>
      </c>
      <c r="P55" s="125" t="s">
        <v>458</v>
      </c>
      <c r="Q55" s="125">
        <v>23.87</v>
      </c>
      <c r="R55" s="125" t="s">
        <v>520</v>
      </c>
      <c r="S55" s="125">
        <v>226</v>
      </c>
      <c r="AB55" s="130"/>
      <c r="AC55" s="131"/>
      <c r="AD55" s="130" t="s">
        <v>318</v>
      </c>
      <c r="AE55" s="137"/>
    </row>
    <row r="56" spans="1:80" ht="36.75" customHeight="1" x14ac:dyDescent="0.25">
      <c r="A56" s="109" t="s">
        <v>52</v>
      </c>
      <c r="B56" s="62"/>
      <c r="C56" s="62"/>
      <c r="D56" s="62"/>
      <c r="E56" s="62"/>
      <c r="F56" s="63" t="str">
        <f t="shared" ref="F56:F59" si="1">IF(SUM(B56:E56)=0,"",SUM(B56:E56))</f>
        <v/>
      </c>
      <c r="G56" s="64"/>
      <c r="H56" s="110" t="str">
        <f t="shared" ref="H56:H59" si="2">IFERROR(F56/$F$60,"")</f>
        <v/>
      </c>
      <c r="K56" s="125" t="s">
        <v>521</v>
      </c>
      <c r="L56" s="125">
        <v>84057</v>
      </c>
      <c r="M56" s="125">
        <v>84220</v>
      </c>
      <c r="N56" s="125" t="s">
        <v>399</v>
      </c>
      <c r="O56" s="125" t="s">
        <v>399</v>
      </c>
      <c r="P56" s="125" t="s">
        <v>407</v>
      </c>
      <c r="Q56" s="125">
        <v>8.2899999999999991</v>
      </c>
      <c r="R56" s="125" t="s">
        <v>522</v>
      </c>
      <c r="S56" s="125">
        <v>41</v>
      </c>
      <c r="AB56" s="130"/>
      <c r="AC56" s="131"/>
      <c r="AD56" s="130" t="s">
        <v>319</v>
      </c>
      <c r="AE56" s="137"/>
    </row>
    <row r="57" spans="1:80" ht="36.75" customHeight="1" x14ac:dyDescent="0.25">
      <c r="A57" s="52" t="s">
        <v>42</v>
      </c>
      <c r="B57" s="59"/>
      <c r="C57" s="59"/>
      <c r="D57" s="59"/>
      <c r="E57" s="59"/>
      <c r="F57" s="60" t="str">
        <f t="shared" si="1"/>
        <v/>
      </c>
      <c r="G57" s="61" t="s">
        <v>195</v>
      </c>
      <c r="H57" s="108" t="str">
        <f t="shared" si="2"/>
        <v/>
      </c>
      <c r="K57" s="125" t="s">
        <v>477</v>
      </c>
      <c r="L57" s="125">
        <v>84054</v>
      </c>
      <c r="M57" s="125">
        <v>84800</v>
      </c>
      <c r="N57" s="125" t="s">
        <v>369</v>
      </c>
      <c r="O57" s="125" t="s">
        <v>477</v>
      </c>
      <c r="P57" s="125" t="s">
        <v>478</v>
      </c>
      <c r="Q57" s="125">
        <v>44.57</v>
      </c>
      <c r="R57" s="125" t="s">
        <v>523</v>
      </c>
      <c r="S57" s="125">
        <v>436</v>
      </c>
      <c r="AB57" s="130"/>
      <c r="AC57" s="131" t="s">
        <v>320</v>
      </c>
      <c r="AD57" s="130" t="s">
        <v>321</v>
      </c>
      <c r="AE57" s="137" t="s">
        <v>324</v>
      </c>
    </row>
    <row r="58" spans="1:80" ht="36.75" customHeight="1" x14ac:dyDescent="0.25">
      <c r="A58" s="52" t="s">
        <v>43</v>
      </c>
      <c r="B58" s="59"/>
      <c r="C58" s="59"/>
      <c r="D58" s="59"/>
      <c r="E58" s="59"/>
      <c r="F58" s="60" t="str">
        <f t="shared" si="1"/>
        <v/>
      </c>
      <c r="G58" s="65"/>
      <c r="H58" s="108" t="str">
        <f t="shared" si="2"/>
        <v/>
      </c>
      <c r="K58" s="125" t="s">
        <v>524</v>
      </c>
      <c r="L58" s="125">
        <v>84009</v>
      </c>
      <c r="M58" s="125">
        <v>84240</v>
      </c>
      <c r="N58" s="125" t="s">
        <v>399</v>
      </c>
      <c r="O58" s="125" t="s">
        <v>400</v>
      </c>
      <c r="P58" s="125" t="s">
        <v>401</v>
      </c>
      <c r="Q58" s="125">
        <v>27.74</v>
      </c>
      <c r="R58" s="125" t="s">
        <v>525</v>
      </c>
      <c r="S58" s="125">
        <v>56</v>
      </c>
      <c r="AB58" s="130"/>
      <c r="AC58" s="131"/>
      <c r="AD58" s="130" t="s">
        <v>322</v>
      </c>
      <c r="AE58" s="137" t="s">
        <v>325</v>
      </c>
    </row>
    <row r="59" spans="1:80" ht="36.75" customHeight="1" x14ac:dyDescent="0.25">
      <c r="A59" s="52" t="s">
        <v>193</v>
      </c>
      <c r="B59" s="59"/>
      <c r="C59" s="59"/>
      <c r="D59" s="59"/>
      <c r="E59" s="59"/>
      <c r="F59" s="60" t="str">
        <f t="shared" si="1"/>
        <v/>
      </c>
      <c r="G59" s="61" t="s">
        <v>194</v>
      </c>
      <c r="H59" s="108" t="str">
        <f t="shared" si="2"/>
        <v/>
      </c>
      <c r="K59" s="125" t="s">
        <v>526</v>
      </c>
      <c r="L59" s="125">
        <v>84010</v>
      </c>
      <c r="M59" s="125">
        <v>84120</v>
      </c>
      <c r="N59" s="125" t="s">
        <v>399</v>
      </c>
      <c r="O59" s="125" t="s">
        <v>400</v>
      </c>
      <c r="P59" s="125" t="s">
        <v>401</v>
      </c>
      <c r="Q59" s="125">
        <v>5.9</v>
      </c>
      <c r="R59" s="125" t="s">
        <v>527</v>
      </c>
      <c r="S59" s="125">
        <v>138</v>
      </c>
      <c r="AB59" s="130"/>
      <c r="AC59" s="131"/>
      <c r="AD59" s="130" t="s">
        <v>323</v>
      </c>
      <c r="AE59" s="128"/>
    </row>
    <row r="60" spans="1:80" ht="36.75" customHeight="1" thickBot="1" x14ac:dyDescent="0.3">
      <c r="A60" s="111" t="s">
        <v>44</v>
      </c>
      <c r="B60" s="112" t="str">
        <f>IF(SUM(B55:B59)=0,"",SUM(B55:B59))</f>
        <v/>
      </c>
      <c r="C60" s="112" t="str">
        <f t="shared" ref="C60:F60" si="3">IF(SUM(C55:C59)=0,"",SUM(C55:C59))</f>
        <v/>
      </c>
      <c r="D60" s="112" t="str">
        <f t="shared" si="3"/>
        <v/>
      </c>
      <c r="E60" s="112" t="str">
        <f t="shared" si="3"/>
        <v/>
      </c>
      <c r="F60" s="112" t="str">
        <f t="shared" si="3"/>
        <v/>
      </c>
      <c r="G60" s="112"/>
      <c r="H60" s="113"/>
      <c r="K60" s="125" t="s">
        <v>528</v>
      </c>
      <c r="L60" s="125">
        <v>84084</v>
      </c>
      <c r="M60" s="125">
        <v>84240</v>
      </c>
      <c r="N60" s="125" t="s">
        <v>399</v>
      </c>
      <c r="O60" s="125" t="s">
        <v>400</v>
      </c>
      <c r="P60" s="125" t="s">
        <v>401</v>
      </c>
      <c r="Q60" s="125">
        <v>14.63</v>
      </c>
      <c r="R60" s="125" t="s">
        <v>529</v>
      </c>
      <c r="S60" s="125">
        <v>91</v>
      </c>
    </row>
    <row r="61" spans="1:80" ht="12.6" customHeight="1" thickTop="1" thickBot="1" x14ac:dyDescent="0.3">
      <c r="A61" s="66"/>
      <c r="B61" s="54"/>
      <c r="C61" s="54"/>
      <c r="D61" s="54"/>
      <c r="E61" s="54"/>
      <c r="F61" s="54"/>
      <c r="K61" s="125" t="s">
        <v>530</v>
      </c>
      <c r="L61" s="125">
        <v>84100</v>
      </c>
      <c r="M61" s="125">
        <v>84190</v>
      </c>
      <c r="N61" s="125" t="s">
        <v>390</v>
      </c>
      <c r="O61" s="125" t="s">
        <v>428</v>
      </c>
      <c r="P61" s="125" t="s">
        <v>412</v>
      </c>
      <c r="Q61" s="125">
        <v>4.87</v>
      </c>
      <c r="R61" s="125" t="s">
        <v>531</v>
      </c>
      <c r="S61" s="125">
        <v>10</v>
      </c>
    </row>
    <row r="62" spans="1:80" ht="36.75" customHeight="1" thickTop="1" x14ac:dyDescent="0.25">
      <c r="A62" s="114" t="s">
        <v>45</v>
      </c>
      <c r="B62" s="115" t="s">
        <v>710</v>
      </c>
      <c r="C62" s="115" t="s">
        <v>258</v>
      </c>
      <c r="D62" s="115" t="s">
        <v>711</v>
      </c>
      <c r="E62" s="115" t="s">
        <v>712</v>
      </c>
      <c r="F62" s="115" t="s">
        <v>44</v>
      </c>
      <c r="G62" s="115" t="s">
        <v>39</v>
      </c>
      <c r="H62" s="116" t="s">
        <v>40</v>
      </c>
      <c r="K62" s="125" t="s">
        <v>532</v>
      </c>
      <c r="L62" s="125">
        <v>84101</v>
      </c>
      <c r="M62" s="125">
        <v>84210</v>
      </c>
      <c r="N62" s="125" t="s">
        <v>390</v>
      </c>
      <c r="O62" s="125" t="s">
        <v>415</v>
      </c>
      <c r="P62" s="125" t="s">
        <v>412</v>
      </c>
      <c r="Q62" s="125">
        <v>11.03</v>
      </c>
      <c r="R62" s="125" t="s">
        <v>533</v>
      </c>
      <c r="S62" s="125">
        <v>38</v>
      </c>
    </row>
    <row r="63" spans="1:80" ht="36.75" customHeight="1" x14ac:dyDescent="0.25">
      <c r="A63" s="52" t="s">
        <v>55</v>
      </c>
      <c r="B63" s="59"/>
      <c r="C63" s="59"/>
      <c r="D63" s="59"/>
      <c r="E63" s="59"/>
      <c r="F63" s="60" t="str">
        <f t="shared" ref="F63:F69" si="4">IF(SUM(B63:E63)=0,"",SUM(B63:E63))</f>
        <v/>
      </c>
      <c r="G63" s="61"/>
      <c r="H63" s="108" t="str">
        <f>IFERROR(F63/$F$70,"")</f>
        <v/>
      </c>
      <c r="K63" s="125" t="s">
        <v>534</v>
      </c>
      <c r="L63" s="125">
        <v>84133</v>
      </c>
      <c r="M63" s="125">
        <v>84240</v>
      </c>
      <c r="N63" s="125" t="s">
        <v>399</v>
      </c>
      <c r="O63" s="125" t="s">
        <v>400</v>
      </c>
      <c r="P63" s="125" t="s">
        <v>401</v>
      </c>
      <c r="Q63" s="125">
        <v>41.3</v>
      </c>
      <c r="R63" s="125" t="s">
        <v>535</v>
      </c>
      <c r="S63" s="125">
        <v>104</v>
      </c>
    </row>
    <row r="64" spans="1:80" ht="36.75" customHeight="1" x14ac:dyDescent="0.25">
      <c r="A64" s="52" t="s">
        <v>54</v>
      </c>
      <c r="B64" s="59"/>
      <c r="C64" s="59"/>
      <c r="D64" s="59"/>
      <c r="E64" s="59"/>
      <c r="F64" s="60" t="str">
        <f t="shared" si="4"/>
        <v/>
      </c>
      <c r="G64" s="61"/>
      <c r="H64" s="108" t="str">
        <f t="shared" ref="H64:H69" si="5">IFERROR(F64/$F$70,"")</f>
        <v/>
      </c>
      <c r="K64" s="125" t="s">
        <v>536</v>
      </c>
      <c r="L64" s="125">
        <v>84058</v>
      </c>
      <c r="M64" s="125">
        <v>84480</v>
      </c>
      <c r="N64" s="125" t="s">
        <v>399</v>
      </c>
      <c r="O64" s="125" t="s">
        <v>399</v>
      </c>
      <c r="P64" s="125" t="s">
        <v>407</v>
      </c>
      <c r="Q64" s="125">
        <v>10.66</v>
      </c>
      <c r="R64" s="125" t="s">
        <v>537</v>
      </c>
      <c r="S64" s="125">
        <v>38</v>
      </c>
    </row>
    <row r="65" spans="1:19" ht="36.75" customHeight="1" x14ac:dyDescent="0.25">
      <c r="A65" s="52" t="s">
        <v>46</v>
      </c>
      <c r="B65" s="59"/>
      <c r="C65" s="59"/>
      <c r="D65" s="59"/>
      <c r="E65" s="59"/>
      <c r="F65" s="60" t="str">
        <f t="shared" si="4"/>
        <v/>
      </c>
      <c r="G65" s="61"/>
      <c r="H65" s="108" t="str">
        <f t="shared" si="5"/>
        <v/>
      </c>
      <c r="K65" s="125" t="s">
        <v>538</v>
      </c>
      <c r="L65" s="125">
        <v>84059</v>
      </c>
      <c r="M65" s="125">
        <v>84190</v>
      </c>
      <c r="N65" s="125" t="s">
        <v>390</v>
      </c>
      <c r="O65" s="125" t="s">
        <v>428</v>
      </c>
      <c r="P65" s="125" t="s">
        <v>412</v>
      </c>
      <c r="Q65" s="125">
        <v>4.54</v>
      </c>
      <c r="R65" s="125" t="s">
        <v>539</v>
      </c>
      <c r="S65" s="125">
        <v>26</v>
      </c>
    </row>
    <row r="66" spans="1:19" ht="36.75" customHeight="1" x14ac:dyDescent="0.25">
      <c r="A66" s="52" t="s">
        <v>47</v>
      </c>
      <c r="B66" s="59"/>
      <c r="C66" s="59"/>
      <c r="D66" s="59"/>
      <c r="E66" s="59"/>
      <c r="F66" s="60" t="str">
        <f t="shared" si="4"/>
        <v/>
      </c>
      <c r="G66" s="61"/>
      <c r="H66" s="108" t="str">
        <f t="shared" si="5"/>
        <v/>
      </c>
      <c r="K66" s="125" t="s">
        <v>540</v>
      </c>
      <c r="L66" s="125">
        <v>84061</v>
      </c>
      <c r="M66" s="125">
        <v>84290</v>
      </c>
      <c r="N66" s="125" t="s">
        <v>390</v>
      </c>
      <c r="O66" s="125" t="s">
        <v>437</v>
      </c>
      <c r="P66" s="125" t="s">
        <v>463</v>
      </c>
      <c r="Q66" s="125">
        <v>9.2899999999999991</v>
      </c>
      <c r="R66" s="125" t="s">
        <v>541</v>
      </c>
      <c r="S66" s="125">
        <v>36</v>
      </c>
    </row>
    <row r="67" spans="1:19" ht="36.75" customHeight="1" x14ac:dyDescent="0.25">
      <c r="A67" s="52" t="s">
        <v>48</v>
      </c>
      <c r="B67" s="59"/>
      <c r="C67" s="59"/>
      <c r="D67" s="59"/>
      <c r="E67" s="59"/>
      <c r="F67" s="60" t="str">
        <f t="shared" si="4"/>
        <v/>
      </c>
      <c r="G67" s="61"/>
      <c r="H67" s="108" t="str">
        <f t="shared" si="5"/>
        <v/>
      </c>
      <c r="K67" s="125" t="s">
        <v>542</v>
      </c>
      <c r="L67" s="125">
        <v>84060</v>
      </c>
      <c r="M67" s="125">
        <v>84400</v>
      </c>
      <c r="N67" s="125" t="s">
        <v>399</v>
      </c>
      <c r="O67" s="125" t="s">
        <v>399</v>
      </c>
      <c r="P67" s="125" t="s">
        <v>407</v>
      </c>
      <c r="Q67" s="125">
        <v>21.79</v>
      </c>
      <c r="R67" s="125" t="s">
        <v>543</v>
      </c>
      <c r="S67" s="125">
        <v>1.7</v>
      </c>
    </row>
    <row r="68" spans="1:19" ht="36.75" customHeight="1" x14ac:dyDescent="0.25">
      <c r="A68" s="52" t="s">
        <v>49</v>
      </c>
      <c r="B68" s="59"/>
      <c r="C68" s="59"/>
      <c r="D68" s="59"/>
      <c r="E68" s="59"/>
      <c r="F68" s="60" t="str">
        <f t="shared" si="4"/>
        <v/>
      </c>
      <c r="G68" s="61"/>
      <c r="H68" s="108" t="str">
        <f t="shared" si="5"/>
        <v/>
      </c>
      <c r="K68" s="125" t="s">
        <v>544</v>
      </c>
      <c r="L68" s="125">
        <v>84062</v>
      </c>
      <c r="M68" s="125">
        <v>84800</v>
      </c>
      <c r="N68" s="125" t="s">
        <v>399</v>
      </c>
      <c r="O68" s="125" t="s">
        <v>452</v>
      </c>
      <c r="P68" s="125" t="s">
        <v>423</v>
      </c>
      <c r="Q68" s="125">
        <v>16.93</v>
      </c>
      <c r="R68" s="125" t="s">
        <v>545</v>
      </c>
      <c r="S68" s="125">
        <v>97</v>
      </c>
    </row>
    <row r="69" spans="1:19" ht="36.75" customHeight="1" x14ac:dyDescent="0.25">
      <c r="A69" s="52" t="s">
        <v>193</v>
      </c>
      <c r="B69" s="59"/>
      <c r="C69" s="59"/>
      <c r="D69" s="59"/>
      <c r="E69" s="59"/>
      <c r="F69" s="60" t="str">
        <f t="shared" si="4"/>
        <v/>
      </c>
      <c r="G69" s="61" t="s">
        <v>194</v>
      </c>
      <c r="H69" s="108" t="str">
        <f t="shared" si="5"/>
        <v/>
      </c>
      <c r="K69" s="125" t="s">
        <v>546</v>
      </c>
      <c r="L69" s="125">
        <v>84063</v>
      </c>
      <c r="M69" s="125">
        <v>84840</v>
      </c>
      <c r="N69" s="125" t="s">
        <v>390</v>
      </c>
      <c r="O69" s="125" t="s">
        <v>437</v>
      </c>
      <c r="P69" s="125" t="s">
        <v>438</v>
      </c>
      <c r="Q69" s="125">
        <v>11.97</v>
      </c>
      <c r="R69" s="125" t="s">
        <v>547</v>
      </c>
      <c r="S69" s="125">
        <v>33</v>
      </c>
    </row>
    <row r="70" spans="1:19" ht="36.75" customHeight="1" thickBot="1" x14ac:dyDescent="0.3">
      <c r="A70" s="117" t="s">
        <v>44</v>
      </c>
      <c r="B70" s="118" t="str">
        <f>IF(SUM(B63:B69)=0,"",SUM(B63:B69))</f>
        <v/>
      </c>
      <c r="C70" s="118" t="str">
        <f t="shared" ref="C70:F70" si="6">IF(SUM(C63:C69)=0,"",SUM(C63:C69))</f>
        <v/>
      </c>
      <c r="D70" s="118" t="str">
        <f t="shared" si="6"/>
        <v/>
      </c>
      <c r="E70" s="118" t="str">
        <f t="shared" si="6"/>
        <v/>
      </c>
      <c r="F70" s="118" t="str">
        <f t="shared" si="6"/>
        <v/>
      </c>
      <c r="G70" s="118"/>
      <c r="H70" s="119"/>
      <c r="K70" s="125" t="s">
        <v>548</v>
      </c>
      <c r="L70" s="125">
        <v>84064</v>
      </c>
      <c r="M70" s="125">
        <v>84840</v>
      </c>
      <c r="N70" s="125" t="s">
        <v>390</v>
      </c>
      <c r="O70" s="125" t="s">
        <v>437</v>
      </c>
      <c r="P70" s="125" t="s">
        <v>438</v>
      </c>
      <c r="Q70" s="125">
        <v>17.37</v>
      </c>
      <c r="R70" s="125" t="s">
        <v>549</v>
      </c>
      <c r="S70" s="125">
        <v>219</v>
      </c>
    </row>
    <row r="71" spans="1:19" ht="36.75" customHeight="1" thickTop="1" x14ac:dyDescent="0.25">
      <c r="A71" s="66"/>
      <c r="B71" s="54"/>
      <c r="C71" s="54"/>
      <c r="D71" s="54"/>
      <c r="E71" s="54"/>
      <c r="F71" s="54"/>
      <c r="K71" s="125" t="s">
        <v>550</v>
      </c>
      <c r="L71" s="125">
        <v>84065</v>
      </c>
      <c r="M71" s="125">
        <v>84360</v>
      </c>
      <c r="N71" s="125" t="s">
        <v>399</v>
      </c>
      <c r="O71" s="125" t="s">
        <v>452</v>
      </c>
      <c r="P71" s="125" t="s">
        <v>423</v>
      </c>
      <c r="Q71" s="125">
        <v>21.81</v>
      </c>
      <c r="R71" s="125" t="s">
        <v>551</v>
      </c>
      <c r="S71" s="125">
        <v>177</v>
      </c>
    </row>
    <row r="72" spans="1:19" ht="36.75" customHeight="1" x14ac:dyDescent="0.25">
      <c r="A72" s="66"/>
      <c r="B72" s="54"/>
      <c r="C72" s="54"/>
      <c r="D72" s="54"/>
      <c r="E72" s="54"/>
      <c r="F72" s="54"/>
      <c r="K72" s="125" t="s">
        <v>552</v>
      </c>
      <c r="L72" s="125">
        <v>84008</v>
      </c>
      <c r="M72" s="125">
        <v>84330</v>
      </c>
      <c r="N72" s="125" t="s">
        <v>390</v>
      </c>
      <c r="O72" s="125" t="s">
        <v>428</v>
      </c>
      <c r="P72" s="125" t="s">
        <v>412</v>
      </c>
      <c r="Q72" s="125">
        <v>16.04</v>
      </c>
      <c r="R72" s="125" t="s">
        <v>553</v>
      </c>
      <c r="S72" s="125">
        <v>39</v>
      </c>
    </row>
    <row r="73" spans="1:19" ht="36.75" customHeight="1" x14ac:dyDescent="0.25">
      <c r="A73" s="66"/>
      <c r="B73" s="54"/>
      <c r="C73" s="54"/>
      <c r="D73" s="54"/>
      <c r="E73" s="54"/>
      <c r="F73" s="54"/>
      <c r="K73" s="125" t="s">
        <v>554</v>
      </c>
      <c r="L73" s="125">
        <v>84011</v>
      </c>
      <c r="M73" s="125">
        <v>84210</v>
      </c>
      <c r="N73" s="125" t="s">
        <v>390</v>
      </c>
      <c r="O73" s="125" t="s">
        <v>415</v>
      </c>
      <c r="P73" s="125" t="s">
        <v>412</v>
      </c>
      <c r="Q73" s="125">
        <v>9.0399999999999991</v>
      </c>
      <c r="R73" s="125" t="s">
        <v>555</v>
      </c>
      <c r="S73" s="125">
        <v>39</v>
      </c>
    </row>
    <row r="74" spans="1:19" ht="36.75" customHeight="1" x14ac:dyDescent="0.25">
      <c r="A74" s="66"/>
      <c r="B74" s="54"/>
      <c r="C74" s="54"/>
      <c r="D74" s="54"/>
      <c r="E74" s="54"/>
      <c r="F74" s="54"/>
      <c r="K74" s="125" t="s">
        <v>517</v>
      </c>
      <c r="L74" s="125">
        <v>84092</v>
      </c>
      <c r="M74" s="125">
        <v>84130</v>
      </c>
      <c r="N74" s="125" t="s">
        <v>369</v>
      </c>
      <c r="O74" s="125" t="s">
        <v>517</v>
      </c>
      <c r="P74" s="125" t="s">
        <v>370</v>
      </c>
      <c r="Q74" s="125">
        <v>10.77</v>
      </c>
      <c r="R74" s="125" t="s">
        <v>556</v>
      </c>
      <c r="S74" s="138">
        <v>1628</v>
      </c>
    </row>
    <row r="75" spans="1:19" ht="36.75" customHeight="1" x14ac:dyDescent="0.25">
      <c r="A75" s="66"/>
      <c r="B75" s="54"/>
      <c r="C75" s="54"/>
      <c r="D75" s="54"/>
      <c r="E75" s="54"/>
      <c r="F75" s="54"/>
      <c r="K75" s="125" t="s">
        <v>557</v>
      </c>
      <c r="L75" s="125">
        <v>84132</v>
      </c>
      <c r="M75" s="125">
        <v>84250</v>
      </c>
      <c r="N75" s="125" t="s">
        <v>369</v>
      </c>
      <c r="O75" s="125" t="s">
        <v>477</v>
      </c>
      <c r="P75" s="125" t="s">
        <v>478</v>
      </c>
      <c r="Q75" s="125">
        <v>35.53</v>
      </c>
      <c r="R75" s="125" t="s">
        <v>558</v>
      </c>
      <c r="S75" s="125">
        <v>255</v>
      </c>
    </row>
    <row r="76" spans="1:19" ht="36.75" customHeight="1" x14ac:dyDescent="0.25">
      <c r="A76" s="66"/>
      <c r="B76" s="54"/>
      <c r="C76" s="54"/>
      <c r="D76" s="54"/>
      <c r="E76" s="54"/>
      <c r="F76" s="54"/>
      <c r="K76" s="125" t="s">
        <v>559</v>
      </c>
      <c r="L76" s="125">
        <v>84066</v>
      </c>
      <c r="M76" s="125">
        <v>84220</v>
      </c>
      <c r="N76" s="125" t="s">
        <v>399</v>
      </c>
      <c r="O76" s="125" t="s">
        <v>399</v>
      </c>
      <c r="P76" s="125" t="s">
        <v>407</v>
      </c>
      <c r="Q76" s="125">
        <v>38.89</v>
      </c>
      <c r="R76" s="125" t="s">
        <v>560</v>
      </c>
      <c r="S76" s="125">
        <v>7.4</v>
      </c>
    </row>
    <row r="77" spans="1:19" ht="36.75" customHeight="1" x14ac:dyDescent="0.25">
      <c r="A77" s="66"/>
      <c r="B77" s="54"/>
      <c r="C77" s="54"/>
      <c r="D77" s="54"/>
      <c r="E77" s="54"/>
      <c r="F77" s="54"/>
      <c r="K77" s="125" t="s">
        <v>561</v>
      </c>
      <c r="L77" s="125">
        <v>84067</v>
      </c>
      <c r="M77" s="125">
        <v>84870</v>
      </c>
      <c r="N77" s="125" t="s">
        <v>390</v>
      </c>
      <c r="O77" s="125" t="s">
        <v>390</v>
      </c>
      <c r="P77" s="125" t="s">
        <v>412</v>
      </c>
      <c r="Q77" s="125">
        <v>11.29</v>
      </c>
      <c r="R77" s="125" t="s">
        <v>562</v>
      </c>
      <c r="S77" s="125">
        <v>231</v>
      </c>
    </row>
    <row r="78" spans="1:19" ht="36.75" customHeight="1" x14ac:dyDescent="0.25">
      <c r="A78" s="66"/>
      <c r="B78" s="54"/>
      <c r="C78" s="54"/>
      <c r="D78" s="54"/>
      <c r="E78" s="54"/>
      <c r="F78" s="54"/>
      <c r="K78" s="125" t="s">
        <v>563</v>
      </c>
      <c r="L78" s="125">
        <v>84068</v>
      </c>
      <c r="M78" s="125">
        <v>84160</v>
      </c>
      <c r="N78" s="125" t="s">
        <v>399</v>
      </c>
      <c r="O78" s="125" t="s">
        <v>452</v>
      </c>
      <c r="P78" s="125" t="s">
        <v>423</v>
      </c>
      <c r="Q78" s="125">
        <v>20.18</v>
      </c>
      <c r="R78" s="125" t="s">
        <v>564</v>
      </c>
      <c r="S78" s="125">
        <v>53</v>
      </c>
    </row>
    <row r="79" spans="1:19" ht="36.75" customHeight="1" x14ac:dyDescent="0.25">
      <c r="A79" s="66"/>
      <c r="B79" s="54"/>
      <c r="C79" s="54"/>
      <c r="D79" s="54"/>
      <c r="E79" s="54"/>
      <c r="F79" s="54"/>
      <c r="K79" s="125" t="s">
        <v>565</v>
      </c>
      <c r="L79" s="125">
        <v>84069</v>
      </c>
      <c r="M79" s="125">
        <v>84340</v>
      </c>
      <c r="N79" s="125" t="s">
        <v>390</v>
      </c>
      <c r="O79" s="125" t="s">
        <v>428</v>
      </c>
      <c r="P79" s="125" t="s">
        <v>412</v>
      </c>
      <c r="Q79" s="125">
        <v>45.33</v>
      </c>
      <c r="R79" s="125" t="s">
        <v>566</v>
      </c>
      <c r="S79" s="125">
        <v>64</v>
      </c>
    </row>
    <row r="80" spans="1:19" ht="36.75" customHeight="1" x14ac:dyDescent="0.25">
      <c r="A80" s="66"/>
      <c r="B80" s="54"/>
      <c r="C80" s="54"/>
      <c r="D80" s="54"/>
      <c r="E80" s="54"/>
      <c r="F80" s="54"/>
      <c r="K80" s="125" t="s">
        <v>567</v>
      </c>
      <c r="L80" s="125">
        <v>84070</v>
      </c>
      <c r="M80" s="125">
        <v>84570</v>
      </c>
      <c r="N80" s="125" t="s">
        <v>390</v>
      </c>
      <c r="O80" s="125" t="s">
        <v>415</v>
      </c>
      <c r="P80" s="125" t="s">
        <v>416</v>
      </c>
      <c r="Q80" s="125">
        <v>11.92</v>
      </c>
      <c r="R80" s="125" t="s">
        <v>568</v>
      </c>
      <c r="S80" s="125">
        <v>149</v>
      </c>
    </row>
    <row r="81" spans="1:19" ht="36.75" customHeight="1" x14ac:dyDescent="0.25">
      <c r="A81" s="66"/>
      <c r="B81" s="54"/>
      <c r="C81" s="54"/>
      <c r="D81" s="54"/>
      <c r="E81" s="54"/>
      <c r="F81" s="54"/>
      <c r="K81" s="125" t="s">
        <v>569</v>
      </c>
      <c r="L81" s="125">
        <v>84071</v>
      </c>
      <c r="M81" s="125">
        <v>84660</v>
      </c>
      <c r="N81" s="125" t="s">
        <v>399</v>
      </c>
      <c r="O81" s="125" t="s">
        <v>452</v>
      </c>
      <c r="P81" s="125" t="s">
        <v>423</v>
      </c>
      <c r="Q81" s="125">
        <v>9.1300000000000008</v>
      </c>
      <c r="R81" s="125" t="s">
        <v>570</v>
      </c>
      <c r="S81" s="125">
        <v>211</v>
      </c>
    </row>
    <row r="82" spans="1:19" ht="36.75" customHeight="1" x14ac:dyDescent="0.25">
      <c r="A82" s="66"/>
      <c r="B82" s="54"/>
      <c r="C82" s="54"/>
      <c r="D82" s="54"/>
      <c r="E82" s="54"/>
      <c r="F82" s="54"/>
      <c r="K82" s="125" t="s">
        <v>571</v>
      </c>
      <c r="L82" s="125">
        <v>84072</v>
      </c>
      <c r="M82" s="125">
        <v>84380</v>
      </c>
      <c r="N82" s="125" t="s">
        <v>390</v>
      </c>
      <c r="O82" s="125" t="s">
        <v>415</v>
      </c>
      <c r="P82" s="125" t="s">
        <v>412</v>
      </c>
      <c r="Q82" s="125">
        <v>37.92</v>
      </c>
      <c r="R82" s="125" t="s">
        <v>572</v>
      </c>
      <c r="S82" s="125">
        <v>159</v>
      </c>
    </row>
    <row r="83" spans="1:19" ht="36.75" customHeight="1" x14ac:dyDescent="0.25">
      <c r="A83" s="66"/>
      <c r="B83" s="54"/>
      <c r="C83" s="54"/>
      <c r="D83" s="54"/>
      <c r="E83" s="54"/>
      <c r="F83" s="54"/>
      <c r="K83" s="125" t="s">
        <v>573</v>
      </c>
      <c r="L83" s="125">
        <v>84073</v>
      </c>
      <c r="M83" s="125">
        <v>84560</v>
      </c>
      <c r="N83" s="125" t="s">
        <v>399</v>
      </c>
      <c r="O83" s="125" t="s">
        <v>399</v>
      </c>
      <c r="P83" s="125" t="s">
        <v>407</v>
      </c>
      <c r="Q83" s="125">
        <v>30.27</v>
      </c>
      <c r="R83" s="125" t="s">
        <v>574</v>
      </c>
      <c r="S83" s="125">
        <v>33</v>
      </c>
    </row>
    <row r="84" spans="1:19" ht="36.75" customHeight="1" x14ac:dyDescent="0.25">
      <c r="A84" s="66"/>
      <c r="B84" s="54"/>
      <c r="C84" s="54"/>
      <c r="D84" s="54"/>
      <c r="E84" s="54"/>
      <c r="F84" s="54"/>
      <c r="K84" s="125" t="s">
        <v>575</v>
      </c>
      <c r="L84" s="125">
        <v>84074</v>
      </c>
      <c r="M84" s="125">
        <v>84360</v>
      </c>
      <c r="N84" s="125" t="s">
        <v>399</v>
      </c>
      <c r="O84" s="125" t="s">
        <v>452</v>
      </c>
      <c r="P84" s="125" t="s">
        <v>423</v>
      </c>
      <c r="Q84" s="125">
        <v>26.59</v>
      </c>
      <c r="R84" s="125" t="s">
        <v>576</v>
      </c>
      <c r="S84" s="125">
        <v>79</v>
      </c>
    </row>
    <row r="85" spans="1:19" ht="36.75" customHeight="1" x14ac:dyDescent="0.25">
      <c r="K85" s="125" t="s">
        <v>577</v>
      </c>
      <c r="L85" s="125">
        <v>84075</v>
      </c>
      <c r="M85" s="125">
        <v>84570</v>
      </c>
      <c r="N85" s="125" t="s">
        <v>390</v>
      </c>
      <c r="O85" s="125" t="s">
        <v>415</v>
      </c>
      <c r="P85" s="125" t="s">
        <v>416</v>
      </c>
      <c r="Q85" s="125">
        <v>36.81</v>
      </c>
      <c r="R85" s="125" t="s">
        <v>578</v>
      </c>
      <c r="S85" s="125">
        <v>12</v>
      </c>
    </row>
    <row r="86" spans="1:19" ht="36.75" customHeight="1" x14ac:dyDescent="0.25">
      <c r="K86" s="125" t="s">
        <v>579</v>
      </c>
      <c r="L86" s="125">
        <v>84076</v>
      </c>
      <c r="M86" s="125">
        <v>84120</v>
      </c>
      <c r="N86" s="125" t="s">
        <v>399</v>
      </c>
      <c r="O86" s="125" t="s">
        <v>400</v>
      </c>
      <c r="P86" s="125" t="s">
        <v>401</v>
      </c>
      <c r="Q86" s="125">
        <v>31.66</v>
      </c>
      <c r="R86" s="125" t="s">
        <v>580</v>
      </c>
      <c r="S86" s="125">
        <v>41</v>
      </c>
    </row>
    <row r="87" spans="1:19" ht="36.75" customHeight="1" x14ac:dyDescent="0.25">
      <c r="K87" s="125" t="s">
        <v>581</v>
      </c>
      <c r="L87" s="125">
        <v>84077</v>
      </c>
      <c r="M87" s="125">
        <v>84330</v>
      </c>
      <c r="N87" s="125" t="s">
        <v>390</v>
      </c>
      <c r="O87" s="125" t="s">
        <v>415</v>
      </c>
      <c r="P87" s="125" t="s">
        <v>412</v>
      </c>
      <c r="Q87" s="125">
        <v>4.7300000000000004</v>
      </c>
      <c r="R87" s="125" t="s">
        <v>582</v>
      </c>
      <c r="S87" s="125">
        <v>96</v>
      </c>
    </row>
    <row r="88" spans="1:19" ht="36.75" customHeight="1" x14ac:dyDescent="0.25">
      <c r="K88" s="125" t="s">
        <v>583</v>
      </c>
      <c r="L88" s="125">
        <v>84078</v>
      </c>
      <c r="M88" s="125">
        <v>84430</v>
      </c>
      <c r="N88" s="125" t="s">
        <v>390</v>
      </c>
      <c r="O88" s="125" t="s">
        <v>437</v>
      </c>
      <c r="P88" s="125" t="s">
        <v>438</v>
      </c>
      <c r="Q88" s="125">
        <v>40.65</v>
      </c>
      <c r="R88" s="125" t="s">
        <v>584</v>
      </c>
      <c r="S88" s="125">
        <v>93</v>
      </c>
    </row>
    <row r="89" spans="1:19" ht="36.75" customHeight="1" x14ac:dyDescent="0.25">
      <c r="K89" s="125" t="s">
        <v>585</v>
      </c>
      <c r="L89" s="125">
        <v>84079</v>
      </c>
      <c r="M89" s="125">
        <v>84390</v>
      </c>
      <c r="N89" s="125" t="s">
        <v>390</v>
      </c>
      <c r="O89" s="125" t="s">
        <v>415</v>
      </c>
      <c r="P89" s="125" t="s">
        <v>416</v>
      </c>
      <c r="Q89" s="125">
        <v>47.12</v>
      </c>
      <c r="R89" s="125" t="s">
        <v>586</v>
      </c>
      <c r="S89" s="125">
        <v>6.7</v>
      </c>
    </row>
    <row r="90" spans="1:19" ht="36.75" customHeight="1" x14ac:dyDescent="0.25">
      <c r="K90" s="125" t="s">
        <v>391</v>
      </c>
      <c r="L90" s="125">
        <v>84080</v>
      </c>
      <c r="M90" s="125">
        <v>84170</v>
      </c>
      <c r="N90" s="125" t="s">
        <v>390</v>
      </c>
      <c r="O90" s="125" t="s">
        <v>391</v>
      </c>
      <c r="P90" s="125" t="s">
        <v>392</v>
      </c>
      <c r="Q90" s="125">
        <v>39.020000000000003</v>
      </c>
      <c r="R90" s="125" t="s">
        <v>587</v>
      </c>
      <c r="S90" s="125">
        <v>331</v>
      </c>
    </row>
    <row r="91" spans="1:19" ht="36.75" customHeight="1" x14ac:dyDescent="0.25">
      <c r="K91" s="125" t="s">
        <v>588</v>
      </c>
      <c r="L91" s="125">
        <v>84081</v>
      </c>
      <c r="M91" s="125">
        <v>84310</v>
      </c>
      <c r="N91" s="125" t="s">
        <v>369</v>
      </c>
      <c r="O91" s="125" t="s">
        <v>383</v>
      </c>
      <c r="P91" s="125" t="s">
        <v>370</v>
      </c>
      <c r="Q91" s="125">
        <v>10.35</v>
      </c>
      <c r="R91" s="125" t="s">
        <v>589</v>
      </c>
      <c r="S91" s="125">
        <v>804</v>
      </c>
    </row>
    <row r="92" spans="1:19" ht="36.75" customHeight="1" x14ac:dyDescent="0.25">
      <c r="K92" s="125" t="s">
        <v>590</v>
      </c>
      <c r="L92" s="125">
        <v>84082</v>
      </c>
      <c r="M92" s="125">
        <v>84570</v>
      </c>
      <c r="N92" s="125" t="s">
        <v>390</v>
      </c>
      <c r="O92" s="125" t="s">
        <v>415</v>
      </c>
      <c r="P92" s="125" t="s">
        <v>416</v>
      </c>
      <c r="Q92" s="125">
        <v>25.03</v>
      </c>
      <c r="R92" s="125" t="s">
        <v>591</v>
      </c>
      <c r="S92" s="125">
        <v>75</v>
      </c>
    </row>
    <row r="93" spans="1:19" ht="36.75" customHeight="1" x14ac:dyDescent="0.25">
      <c r="K93" s="125" t="s">
        <v>592</v>
      </c>
      <c r="L93" s="125">
        <v>84083</v>
      </c>
      <c r="M93" s="125">
        <v>84550</v>
      </c>
      <c r="N93" s="125" t="s">
        <v>390</v>
      </c>
      <c r="O93" s="125" t="s">
        <v>437</v>
      </c>
      <c r="P93" s="125" t="s">
        <v>438</v>
      </c>
      <c r="Q93" s="125">
        <v>26.09</v>
      </c>
      <c r="R93" s="125" t="s">
        <v>593</v>
      </c>
      <c r="S93" s="125">
        <v>92</v>
      </c>
    </row>
    <row r="94" spans="1:19" ht="36.75" customHeight="1" x14ac:dyDescent="0.25">
      <c r="K94" s="125" t="s">
        <v>594</v>
      </c>
      <c r="L94" s="125">
        <v>84085</v>
      </c>
      <c r="M94" s="125">
        <v>84220</v>
      </c>
      <c r="N94" s="125" t="s">
        <v>399</v>
      </c>
      <c r="O94" s="125" t="s">
        <v>399</v>
      </c>
      <c r="P94" s="125" t="s">
        <v>407</v>
      </c>
      <c r="Q94" s="125">
        <v>31.27</v>
      </c>
      <c r="R94" s="125" t="s">
        <v>595</v>
      </c>
      <c r="S94" s="125">
        <v>13</v>
      </c>
    </row>
    <row r="95" spans="1:19" ht="36.75" customHeight="1" x14ac:dyDescent="0.25">
      <c r="K95" s="125" t="s">
        <v>596</v>
      </c>
      <c r="L95" s="125">
        <v>84086</v>
      </c>
      <c r="M95" s="125">
        <v>84580</v>
      </c>
      <c r="N95" s="125" t="s">
        <v>399</v>
      </c>
      <c r="O95" s="125" t="s">
        <v>399</v>
      </c>
      <c r="P95" s="125" t="s">
        <v>423</v>
      </c>
      <c r="Q95" s="125">
        <v>24.1</v>
      </c>
      <c r="R95" s="125" t="s">
        <v>597</v>
      </c>
      <c r="S95" s="125">
        <v>55</v>
      </c>
    </row>
    <row r="96" spans="1:19" ht="36.75" customHeight="1" x14ac:dyDescent="0.25">
      <c r="K96" s="125" t="s">
        <v>457</v>
      </c>
      <c r="L96" s="125">
        <v>84087</v>
      </c>
      <c r="M96" s="125">
        <v>84100</v>
      </c>
      <c r="N96" s="125" t="s">
        <v>390</v>
      </c>
      <c r="O96" s="125" t="s">
        <v>457</v>
      </c>
      <c r="P96" s="125" t="s">
        <v>458</v>
      </c>
      <c r="Q96" s="125">
        <v>74.2</v>
      </c>
      <c r="R96" s="125" t="s">
        <v>598</v>
      </c>
      <c r="S96" s="125">
        <v>390</v>
      </c>
    </row>
    <row r="97" spans="11:19" ht="36.75" customHeight="1" x14ac:dyDescent="0.25">
      <c r="K97" s="125" t="s">
        <v>415</v>
      </c>
      <c r="L97" s="125">
        <v>84088</v>
      </c>
      <c r="M97" s="125">
        <v>84210</v>
      </c>
      <c r="N97" s="125" t="s">
        <v>390</v>
      </c>
      <c r="O97" s="125" t="s">
        <v>415</v>
      </c>
      <c r="P97" s="125" t="s">
        <v>392</v>
      </c>
      <c r="Q97" s="125">
        <v>51.12</v>
      </c>
      <c r="R97" s="125" t="s">
        <v>599</v>
      </c>
      <c r="S97" s="125">
        <v>188</v>
      </c>
    </row>
    <row r="98" spans="11:19" ht="36.75" customHeight="1" x14ac:dyDescent="0.25">
      <c r="K98" s="125" t="s">
        <v>400</v>
      </c>
      <c r="L98" s="125">
        <v>84089</v>
      </c>
      <c r="M98" s="125">
        <v>84120</v>
      </c>
      <c r="N98" s="125" t="s">
        <v>399</v>
      </c>
      <c r="O98" s="125" t="s">
        <v>400</v>
      </c>
      <c r="P98" s="125" t="s">
        <v>600</v>
      </c>
      <c r="Q98" s="125">
        <v>66.23</v>
      </c>
      <c r="R98" s="125" t="s">
        <v>601</v>
      </c>
      <c r="S98" s="125">
        <v>308</v>
      </c>
    </row>
    <row r="99" spans="11:19" ht="36.75" customHeight="1" x14ac:dyDescent="0.25">
      <c r="K99" s="125" t="s">
        <v>602</v>
      </c>
      <c r="L99" s="125">
        <v>84090</v>
      </c>
      <c r="M99" s="125">
        <v>84240</v>
      </c>
      <c r="N99" s="125" t="s">
        <v>399</v>
      </c>
      <c r="O99" s="125" t="s">
        <v>400</v>
      </c>
      <c r="P99" s="125" t="s">
        <v>401</v>
      </c>
      <c r="Q99" s="125">
        <v>17.36</v>
      </c>
      <c r="R99" s="125" t="s">
        <v>603</v>
      </c>
      <c r="S99" s="125">
        <v>39</v>
      </c>
    </row>
    <row r="100" spans="11:19" ht="36.75" customHeight="1" x14ac:dyDescent="0.25">
      <c r="K100" s="125" t="s">
        <v>604</v>
      </c>
      <c r="L100" s="125">
        <v>84091</v>
      </c>
      <c r="M100" s="125">
        <v>84420</v>
      </c>
      <c r="N100" s="125" t="s">
        <v>390</v>
      </c>
      <c r="O100" s="125" t="s">
        <v>457</v>
      </c>
      <c r="P100" s="125" t="s">
        <v>463</v>
      </c>
      <c r="Q100" s="125">
        <v>24.8</v>
      </c>
      <c r="R100" s="125" t="s">
        <v>605</v>
      </c>
      <c r="S100" s="125">
        <v>212</v>
      </c>
    </row>
    <row r="101" spans="11:19" ht="36.75" customHeight="1" x14ac:dyDescent="0.25">
      <c r="K101" s="125" t="s">
        <v>606</v>
      </c>
      <c r="L101" s="125">
        <v>84093</v>
      </c>
      <c r="M101" s="125">
        <v>84360</v>
      </c>
      <c r="N101" s="125" t="s">
        <v>399</v>
      </c>
      <c r="O101" s="125" t="s">
        <v>452</v>
      </c>
      <c r="P101" s="125" t="s">
        <v>423</v>
      </c>
      <c r="Q101" s="125">
        <v>17.899999999999999</v>
      </c>
      <c r="R101" s="125" t="s">
        <v>607</v>
      </c>
      <c r="S101" s="125">
        <v>43</v>
      </c>
    </row>
    <row r="102" spans="11:19" ht="36.75" customHeight="1" x14ac:dyDescent="0.25">
      <c r="K102" s="125" t="s">
        <v>608</v>
      </c>
      <c r="L102" s="125">
        <v>84094</v>
      </c>
      <c r="M102" s="125">
        <v>84110</v>
      </c>
      <c r="N102" s="125" t="s">
        <v>390</v>
      </c>
      <c r="O102" s="125" t="s">
        <v>428</v>
      </c>
      <c r="P102" s="125" t="s">
        <v>443</v>
      </c>
      <c r="Q102" s="125">
        <v>14.59</v>
      </c>
      <c r="R102" s="125" t="s">
        <v>609</v>
      </c>
      <c r="S102" s="125">
        <v>41</v>
      </c>
    </row>
    <row r="103" spans="11:19" ht="36.75" customHeight="1" x14ac:dyDescent="0.25">
      <c r="K103" s="125" t="s">
        <v>610</v>
      </c>
      <c r="L103" s="125">
        <v>84095</v>
      </c>
      <c r="M103" s="125">
        <v>84160</v>
      </c>
      <c r="N103" s="125" t="s">
        <v>399</v>
      </c>
      <c r="O103" s="125" t="s">
        <v>452</v>
      </c>
      <c r="P103" s="125" t="s">
        <v>423</v>
      </c>
      <c r="Q103" s="125">
        <v>9.7799999999999994</v>
      </c>
      <c r="R103" s="125" t="s">
        <v>527</v>
      </c>
      <c r="S103" s="125">
        <v>84</v>
      </c>
    </row>
    <row r="104" spans="11:19" ht="36.75" customHeight="1" x14ac:dyDescent="0.25">
      <c r="K104" s="125" t="s">
        <v>611</v>
      </c>
      <c r="L104" s="125">
        <v>84096</v>
      </c>
      <c r="M104" s="125">
        <v>84110</v>
      </c>
      <c r="N104" s="125" t="s">
        <v>390</v>
      </c>
      <c r="O104" s="125" t="s">
        <v>428</v>
      </c>
      <c r="P104" s="125" t="s">
        <v>443</v>
      </c>
      <c r="Q104" s="125">
        <v>18.809999999999999</v>
      </c>
      <c r="R104" s="125" t="s">
        <v>612</v>
      </c>
      <c r="S104" s="125">
        <v>45</v>
      </c>
    </row>
    <row r="105" spans="11:19" ht="36.75" customHeight="1" x14ac:dyDescent="0.25">
      <c r="K105" s="125" t="s">
        <v>613</v>
      </c>
      <c r="L105" s="125">
        <v>84097</v>
      </c>
      <c r="M105" s="125">
        <v>84600</v>
      </c>
      <c r="N105" s="125" t="s">
        <v>390</v>
      </c>
      <c r="O105" s="125" t="s">
        <v>513</v>
      </c>
      <c r="P105" s="125" t="s">
        <v>514</v>
      </c>
      <c r="Q105" s="125">
        <v>10.96</v>
      </c>
      <c r="R105" s="125" t="s">
        <v>614</v>
      </c>
      <c r="S105" s="125">
        <v>56</v>
      </c>
    </row>
    <row r="106" spans="11:19" ht="36.75" customHeight="1" x14ac:dyDescent="0.25">
      <c r="K106" s="125" t="s">
        <v>615</v>
      </c>
      <c r="L106" s="125">
        <v>84098</v>
      </c>
      <c r="M106" s="125">
        <v>84110</v>
      </c>
      <c r="N106" s="125" t="s">
        <v>390</v>
      </c>
      <c r="O106" s="125" t="s">
        <v>428</v>
      </c>
      <c r="P106" s="125" t="s">
        <v>443</v>
      </c>
      <c r="Q106" s="125">
        <v>5.83</v>
      </c>
      <c r="R106" s="125" t="s">
        <v>616</v>
      </c>
      <c r="S106" s="125">
        <v>110</v>
      </c>
    </row>
    <row r="107" spans="11:19" ht="36.75" customHeight="1" x14ac:dyDescent="0.25">
      <c r="K107" s="125" t="s">
        <v>617</v>
      </c>
      <c r="L107" s="125">
        <v>84099</v>
      </c>
      <c r="M107" s="125">
        <v>84440</v>
      </c>
      <c r="N107" s="125" t="s">
        <v>399</v>
      </c>
      <c r="O107" s="125" t="s">
        <v>452</v>
      </c>
      <c r="P107" s="125" t="s">
        <v>423</v>
      </c>
      <c r="Q107" s="125">
        <v>17.7</v>
      </c>
      <c r="R107" s="125" t="s">
        <v>618</v>
      </c>
      <c r="S107" s="125">
        <v>256</v>
      </c>
    </row>
    <row r="108" spans="11:19" ht="36.75" customHeight="1" x14ac:dyDescent="0.25">
      <c r="K108" s="125" t="s">
        <v>619</v>
      </c>
      <c r="L108" s="125">
        <v>84102</v>
      </c>
      <c r="M108" s="125">
        <v>84220</v>
      </c>
      <c r="N108" s="125" t="s">
        <v>399</v>
      </c>
      <c r="O108" s="125" t="s">
        <v>399</v>
      </c>
      <c r="P108" s="125" t="s">
        <v>407</v>
      </c>
      <c r="Q108" s="125">
        <v>29.77</v>
      </c>
      <c r="R108" s="125" t="s">
        <v>620</v>
      </c>
      <c r="S108" s="125">
        <v>44</v>
      </c>
    </row>
    <row r="109" spans="11:19" ht="36.75" customHeight="1" x14ac:dyDescent="0.25">
      <c r="K109" s="125" t="s">
        <v>621</v>
      </c>
      <c r="L109" s="125">
        <v>84103</v>
      </c>
      <c r="M109" s="125">
        <v>84400</v>
      </c>
      <c r="N109" s="125" t="s">
        <v>399</v>
      </c>
      <c r="O109" s="125" t="s">
        <v>399</v>
      </c>
      <c r="P109" s="125" t="s">
        <v>407</v>
      </c>
      <c r="Q109" s="125">
        <v>28.26</v>
      </c>
      <c r="R109" s="125" t="s">
        <v>622</v>
      </c>
      <c r="S109" s="125">
        <v>24</v>
      </c>
    </row>
    <row r="110" spans="11:19" ht="36.75" customHeight="1" x14ac:dyDescent="0.25">
      <c r="K110" s="125" t="s">
        <v>623</v>
      </c>
      <c r="L110" s="125">
        <v>84104</v>
      </c>
      <c r="M110" s="125">
        <v>84110</v>
      </c>
      <c r="N110" s="125" t="s">
        <v>390</v>
      </c>
      <c r="O110" s="125" t="s">
        <v>428</v>
      </c>
      <c r="P110" s="125" t="s">
        <v>443</v>
      </c>
      <c r="Q110" s="125">
        <v>11.1</v>
      </c>
      <c r="R110" s="125" t="s">
        <v>624</v>
      </c>
      <c r="S110" s="125">
        <v>116</v>
      </c>
    </row>
    <row r="111" spans="11:19" ht="36.75" customHeight="1" x14ac:dyDescent="0.25">
      <c r="K111" s="125" t="s">
        <v>625</v>
      </c>
      <c r="L111" s="125">
        <v>84105</v>
      </c>
      <c r="M111" s="125">
        <v>84400</v>
      </c>
      <c r="N111" s="125" t="s">
        <v>399</v>
      </c>
      <c r="O111" s="125" t="s">
        <v>399</v>
      </c>
      <c r="P111" s="125" t="s">
        <v>407</v>
      </c>
      <c r="Q111" s="125">
        <v>19.600000000000001</v>
      </c>
      <c r="R111" s="125" t="s">
        <v>626</v>
      </c>
      <c r="S111" s="125">
        <v>50</v>
      </c>
    </row>
    <row r="112" spans="11:19" ht="36.75" customHeight="1" x14ac:dyDescent="0.25">
      <c r="K112" s="125" t="s">
        <v>627</v>
      </c>
      <c r="L112" s="125">
        <v>84107</v>
      </c>
      <c r="M112" s="125">
        <v>84390</v>
      </c>
      <c r="N112" s="125" t="s">
        <v>390</v>
      </c>
      <c r="O112" s="125" t="s">
        <v>415</v>
      </c>
      <c r="P112" s="125" t="s">
        <v>416</v>
      </c>
      <c r="Q112" s="125">
        <v>46.08</v>
      </c>
      <c r="R112" s="125" t="s">
        <v>628</v>
      </c>
      <c r="S112" s="125">
        <v>29</v>
      </c>
    </row>
    <row r="113" spans="11:19" ht="36.75" customHeight="1" x14ac:dyDescent="0.25">
      <c r="K113" s="125" t="s">
        <v>629</v>
      </c>
      <c r="L113" s="125">
        <v>84108</v>
      </c>
      <c r="M113" s="125">
        <v>84210</v>
      </c>
      <c r="N113" s="125" t="s">
        <v>390</v>
      </c>
      <c r="O113" s="125" t="s">
        <v>415</v>
      </c>
      <c r="P113" s="125" t="s">
        <v>412</v>
      </c>
      <c r="Q113" s="125">
        <v>3.62</v>
      </c>
      <c r="R113" s="125" t="s">
        <v>630</v>
      </c>
      <c r="S113" s="125">
        <v>592</v>
      </c>
    </row>
    <row r="114" spans="11:19" ht="36.75" customHeight="1" x14ac:dyDescent="0.25">
      <c r="K114" s="125" t="s">
        <v>631</v>
      </c>
      <c r="L114" s="125">
        <v>84109</v>
      </c>
      <c r="M114" s="125">
        <v>84330</v>
      </c>
      <c r="N114" s="125" t="s">
        <v>390</v>
      </c>
      <c r="O114" s="125" t="s">
        <v>391</v>
      </c>
      <c r="P114" s="125" t="s">
        <v>412</v>
      </c>
      <c r="Q114" s="125">
        <v>4.9400000000000004</v>
      </c>
      <c r="R114" s="125" t="s">
        <v>632</v>
      </c>
      <c r="S114" s="125">
        <v>36</v>
      </c>
    </row>
    <row r="115" spans="11:19" ht="36.75" customHeight="1" x14ac:dyDescent="0.25">
      <c r="K115" s="125" t="s">
        <v>633</v>
      </c>
      <c r="L115" s="125">
        <v>84110</v>
      </c>
      <c r="M115" s="125">
        <v>84390</v>
      </c>
      <c r="N115" s="125" t="s">
        <v>390</v>
      </c>
      <c r="O115" s="125" t="s">
        <v>428</v>
      </c>
      <c r="P115" s="125" t="s">
        <v>443</v>
      </c>
      <c r="Q115" s="125">
        <v>19.29</v>
      </c>
      <c r="R115" s="125" t="s">
        <v>634</v>
      </c>
      <c r="S115" s="125">
        <v>1.8</v>
      </c>
    </row>
    <row r="116" spans="11:19" ht="36.75" customHeight="1" x14ac:dyDescent="0.25">
      <c r="K116" s="125" t="s">
        <v>635</v>
      </c>
      <c r="L116" s="125">
        <v>84111</v>
      </c>
      <c r="M116" s="125">
        <v>84110</v>
      </c>
      <c r="N116" s="125" t="s">
        <v>390</v>
      </c>
      <c r="O116" s="125" t="s">
        <v>428</v>
      </c>
      <c r="P116" s="125" t="s">
        <v>443</v>
      </c>
      <c r="Q116" s="125">
        <v>3.56</v>
      </c>
      <c r="R116" s="125" t="s">
        <v>636</v>
      </c>
      <c r="S116" s="125">
        <v>88</v>
      </c>
    </row>
    <row r="117" spans="11:19" ht="36.75" customHeight="1" x14ac:dyDescent="0.25">
      <c r="K117" s="125" t="s">
        <v>637</v>
      </c>
      <c r="L117" s="125">
        <v>84112</v>
      </c>
      <c r="M117" s="125">
        <v>84750</v>
      </c>
      <c r="N117" s="125" t="s">
        <v>399</v>
      </c>
      <c r="O117" s="125" t="s">
        <v>399</v>
      </c>
      <c r="P117" s="125" t="s">
        <v>407</v>
      </c>
      <c r="Q117" s="125">
        <v>38.21</v>
      </c>
      <c r="R117" s="125" t="s">
        <v>638</v>
      </c>
      <c r="S117" s="125">
        <v>20</v>
      </c>
    </row>
    <row r="118" spans="11:19" ht="36.75" customHeight="1" x14ac:dyDescent="0.25">
      <c r="K118" s="125" t="s">
        <v>639</v>
      </c>
      <c r="L118" s="125">
        <v>84113</v>
      </c>
      <c r="M118" s="125">
        <v>84760</v>
      </c>
      <c r="N118" s="125" t="s">
        <v>399</v>
      </c>
      <c r="O118" s="125" t="s">
        <v>400</v>
      </c>
      <c r="P118" s="125" t="s">
        <v>401</v>
      </c>
      <c r="Q118" s="125">
        <v>5.64</v>
      </c>
      <c r="R118" s="125" t="s">
        <v>640</v>
      </c>
      <c r="S118" s="125">
        <v>149</v>
      </c>
    </row>
    <row r="119" spans="11:19" ht="36.75" customHeight="1" x14ac:dyDescent="0.25">
      <c r="K119" s="125" t="s">
        <v>641</v>
      </c>
      <c r="L119" s="125">
        <v>84114</v>
      </c>
      <c r="M119" s="125">
        <v>84220</v>
      </c>
      <c r="N119" s="125" t="s">
        <v>399</v>
      </c>
      <c r="O119" s="125" t="s">
        <v>399</v>
      </c>
      <c r="P119" s="125" t="s">
        <v>407</v>
      </c>
      <c r="Q119" s="125">
        <v>0.78</v>
      </c>
      <c r="R119" s="125" t="s">
        <v>642</v>
      </c>
      <c r="S119" s="125">
        <v>256</v>
      </c>
    </row>
    <row r="120" spans="11:19" ht="36.75" customHeight="1" x14ac:dyDescent="0.25">
      <c r="K120" s="125" t="s">
        <v>643</v>
      </c>
      <c r="L120" s="125">
        <v>84115</v>
      </c>
      <c r="M120" s="125">
        <v>84330</v>
      </c>
      <c r="N120" s="125" t="s">
        <v>390</v>
      </c>
      <c r="O120" s="125" t="s">
        <v>415</v>
      </c>
      <c r="P120" s="125" t="s">
        <v>412</v>
      </c>
      <c r="Q120" s="125">
        <v>4.93</v>
      </c>
      <c r="R120" s="125" t="s">
        <v>644</v>
      </c>
      <c r="S120" s="125">
        <v>106</v>
      </c>
    </row>
    <row r="121" spans="11:19" ht="36.75" customHeight="1" x14ac:dyDescent="0.25">
      <c r="K121" s="125" t="s">
        <v>645</v>
      </c>
      <c r="L121" s="125">
        <v>84116</v>
      </c>
      <c r="M121" s="125">
        <v>84110</v>
      </c>
      <c r="N121" s="125" t="s">
        <v>390</v>
      </c>
      <c r="O121" s="125" t="s">
        <v>428</v>
      </c>
      <c r="P121" s="125" t="s">
        <v>443</v>
      </c>
      <c r="Q121" s="125">
        <v>9</v>
      </c>
      <c r="R121" s="125" t="s">
        <v>646</v>
      </c>
      <c r="S121" s="125">
        <v>89</v>
      </c>
    </row>
    <row r="122" spans="11:19" ht="36.75" customHeight="1" x14ac:dyDescent="0.25">
      <c r="K122" s="125" t="s">
        <v>647</v>
      </c>
      <c r="L122" s="125">
        <v>84117</v>
      </c>
      <c r="M122" s="125">
        <v>84290</v>
      </c>
      <c r="N122" s="125" t="s">
        <v>390</v>
      </c>
      <c r="O122" s="125" t="s">
        <v>428</v>
      </c>
      <c r="P122" s="125" t="s">
        <v>443</v>
      </c>
      <c r="Q122" s="125">
        <v>8.2100000000000009</v>
      </c>
      <c r="R122" s="125" t="s">
        <v>648</v>
      </c>
      <c r="S122" s="125">
        <v>40</v>
      </c>
    </row>
    <row r="123" spans="11:19" ht="36.75" customHeight="1" x14ac:dyDescent="0.25">
      <c r="K123" s="125" t="s">
        <v>649</v>
      </c>
      <c r="L123" s="125">
        <v>84118</v>
      </c>
      <c r="M123" s="125">
        <v>84490</v>
      </c>
      <c r="N123" s="125" t="s">
        <v>399</v>
      </c>
      <c r="O123" s="125" t="s">
        <v>399</v>
      </c>
      <c r="P123" s="125" t="s">
        <v>407</v>
      </c>
      <c r="Q123" s="125">
        <v>75.790000000000006</v>
      </c>
      <c r="R123" s="125" t="s">
        <v>650</v>
      </c>
      <c r="S123" s="125">
        <v>37</v>
      </c>
    </row>
    <row r="124" spans="11:19" ht="36.75" customHeight="1" x14ac:dyDescent="0.25">
      <c r="K124" s="125" t="s">
        <v>651</v>
      </c>
      <c r="L124" s="125">
        <v>84119</v>
      </c>
      <c r="M124" s="125">
        <v>84450</v>
      </c>
      <c r="N124" s="125" t="s">
        <v>369</v>
      </c>
      <c r="O124" s="125" t="s">
        <v>517</v>
      </c>
      <c r="P124" s="125" t="s">
        <v>370</v>
      </c>
      <c r="Q124" s="125">
        <v>6.25</v>
      </c>
      <c r="R124" s="125" t="s">
        <v>652</v>
      </c>
      <c r="S124" s="125">
        <v>775</v>
      </c>
    </row>
    <row r="125" spans="11:19" ht="36.75" customHeight="1" x14ac:dyDescent="0.25">
      <c r="K125" s="125" t="s">
        <v>653</v>
      </c>
      <c r="L125" s="125">
        <v>84120</v>
      </c>
      <c r="M125" s="125">
        <v>84390</v>
      </c>
      <c r="N125" s="125" t="s">
        <v>390</v>
      </c>
      <c r="O125" s="125" t="s">
        <v>415</v>
      </c>
      <c r="P125" s="125" t="s">
        <v>416</v>
      </c>
      <c r="Q125" s="125">
        <v>16.66</v>
      </c>
      <c r="R125" s="125" t="s">
        <v>654</v>
      </c>
      <c r="S125" s="125">
        <v>7.3</v>
      </c>
    </row>
    <row r="126" spans="11:19" ht="36.75" customHeight="1" x14ac:dyDescent="0.25">
      <c r="K126" s="125" t="s">
        <v>655</v>
      </c>
      <c r="L126" s="125">
        <v>84106</v>
      </c>
      <c r="M126" s="125">
        <v>84290</v>
      </c>
      <c r="N126" s="125" t="s">
        <v>390</v>
      </c>
      <c r="O126" s="125" t="s">
        <v>437</v>
      </c>
      <c r="P126" s="125" t="s">
        <v>463</v>
      </c>
      <c r="Q126" s="125">
        <v>19.82</v>
      </c>
      <c r="R126" s="125" t="s">
        <v>656</v>
      </c>
      <c r="S126" s="125">
        <v>126</v>
      </c>
    </row>
    <row r="127" spans="11:19" ht="36.75" customHeight="1" x14ac:dyDescent="0.25">
      <c r="K127" s="125" t="s">
        <v>657</v>
      </c>
      <c r="L127" s="125">
        <v>84121</v>
      </c>
      <c r="M127" s="125">
        <v>84240</v>
      </c>
      <c r="N127" s="125" t="s">
        <v>399</v>
      </c>
      <c r="O127" s="125" t="s">
        <v>400</v>
      </c>
      <c r="P127" s="125" t="s">
        <v>401</v>
      </c>
      <c r="Q127" s="125">
        <v>4.5999999999999996</v>
      </c>
      <c r="R127" s="125" t="s">
        <v>658</v>
      </c>
      <c r="S127" s="125">
        <v>52</v>
      </c>
    </row>
    <row r="128" spans="11:19" ht="36.75" customHeight="1" x14ac:dyDescent="0.25">
      <c r="K128" s="125" t="s">
        <v>659</v>
      </c>
      <c r="L128" s="125">
        <v>84122</v>
      </c>
      <c r="M128" s="125">
        <v>84260</v>
      </c>
      <c r="N128" s="125" t="s">
        <v>390</v>
      </c>
      <c r="O128" s="125" t="s">
        <v>391</v>
      </c>
      <c r="P128" s="125" t="s">
        <v>412</v>
      </c>
      <c r="Q128" s="125">
        <v>37.49</v>
      </c>
      <c r="R128" s="125" t="s">
        <v>660</v>
      </c>
      <c r="S128" s="125">
        <v>162</v>
      </c>
    </row>
    <row r="129" spans="11:19" ht="36.75" customHeight="1" x14ac:dyDescent="0.25">
      <c r="K129" s="125" t="s">
        <v>661</v>
      </c>
      <c r="L129" s="125">
        <v>84123</v>
      </c>
      <c r="M129" s="125">
        <v>84390</v>
      </c>
      <c r="N129" s="125" t="s">
        <v>390</v>
      </c>
      <c r="O129" s="125" t="s">
        <v>415</v>
      </c>
      <c r="P129" s="125" t="s">
        <v>416</v>
      </c>
      <c r="Q129" s="125">
        <v>111.15</v>
      </c>
      <c r="R129" s="125" t="s">
        <v>662</v>
      </c>
      <c r="S129" s="125">
        <v>12</v>
      </c>
    </row>
    <row r="130" spans="11:19" ht="36.75" customHeight="1" x14ac:dyDescent="0.25">
      <c r="K130" s="125" t="s">
        <v>663</v>
      </c>
      <c r="L130" s="125">
        <v>84124</v>
      </c>
      <c r="M130" s="125">
        <v>84800</v>
      </c>
      <c r="N130" s="125" t="s">
        <v>369</v>
      </c>
      <c r="O130" s="125" t="s">
        <v>477</v>
      </c>
      <c r="P130" s="125" t="s">
        <v>478</v>
      </c>
      <c r="Q130" s="125">
        <v>20.81</v>
      </c>
      <c r="R130" s="125" t="s">
        <v>664</v>
      </c>
      <c r="S130" s="125">
        <v>46</v>
      </c>
    </row>
    <row r="131" spans="11:19" ht="36.75" customHeight="1" x14ac:dyDescent="0.25">
      <c r="K131" s="125" t="s">
        <v>665</v>
      </c>
      <c r="L131" s="125">
        <v>84125</v>
      </c>
      <c r="M131" s="125">
        <v>84390</v>
      </c>
      <c r="N131" s="125" t="s">
        <v>390</v>
      </c>
      <c r="O131" s="125" t="s">
        <v>428</v>
      </c>
      <c r="P131" s="125" t="s">
        <v>443</v>
      </c>
      <c r="Q131" s="125">
        <v>8.81</v>
      </c>
      <c r="R131" s="125" t="s">
        <v>666</v>
      </c>
      <c r="S131" s="125">
        <v>7.2</v>
      </c>
    </row>
    <row r="132" spans="11:19" ht="36.75" customHeight="1" x14ac:dyDescent="0.25">
      <c r="K132" s="125" t="s">
        <v>667</v>
      </c>
      <c r="L132" s="125">
        <v>84126</v>
      </c>
      <c r="M132" s="125">
        <v>84110</v>
      </c>
      <c r="N132" s="125" t="s">
        <v>390</v>
      </c>
      <c r="O132" s="125" t="s">
        <v>428</v>
      </c>
      <c r="P132" s="125" t="s">
        <v>443</v>
      </c>
      <c r="Q132" s="125">
        <v>21.04</v>
      </c>
      <c r="R132" s="125" t="s">
        <v>668</v>
      </c>
      <c r="S132" s="125">
        <v>40</v>
      </c>
    </row>
    <row r="133" spans="11:19" ht="36.75" customHeight="1" x14ac:dyDescent="0.25">
      <c r="K133" s="125" t="s">
        <v>669</v>
      </c>
      <c r="L133" s="125">
        <v>84127</v>
      </c>
      <c r="M133" s="125">
        <v>84830</v>
      </c>
      <c r="N133" s="125" t="s">
        <v>390</v>
      </c>
      <c r="O133" s="125" t="s">
        <v>437</v>
      </c>
      <c r="P133" s="125" t="s">
        <v>463</v>
      </c>
      <c r="Q133" s="125">
        <v>19.82</v>
      </c>
      <c r="R133" s="125" t="s">
        <v>670</v>
      </c>
      <c r="S133" s="125">
        <v>135</v>
      </c>
    </row>
    <row r="134" spans="11:19" ht="36.75" customHeight="1" x14ac:dyDescent="0.25">
      <c r="K134" s="125" t="s">
        <v>671</v>
      </c>
      <c r="L134" s="125">
        <v>84128</v>
      </c>
      <c r="M134" s="125">
        <v>84400</v>
      </c>
      <c r="N134" s="125" t="s">
        <v>399</v>
      </c>
      <c r="O134" s="125" t="s">
        <v>399</v>
      </c>
      <c r="P134" s="125" t="s">
        <v>407</v>
      </c>
      <c r="Q134" s="125">
        <v>9.39</v>
      </c>
      <c r="R134" s="125" t="s">
        <v>672</v>
      </c>
      <c r="S134" s="125">
        <v>4.5999999999999996</v>
      </c>
    </row>
    <row r="135" spans="11:19" ht="36.75" customHeight="1" x14ac:dyDescent="0.25">
      <c r="K135" s="125" t="s">
        <v>431</v>
      </c>
      <c r="L135" s="125">
        <v>84129</v>
      </c>
      <c r="M135" s="125">
        <v>84700</v>
      </c>
      <c r="N135" s="125" t="s">
        <v>369</v>
      </c>
      <c r="O135" s="125" t="s">
        <v>431</v>
      </c>
      <c r="P135" s="125" t="s">
        <v>392</v>
      </c>
      <c r="Q135" s="125">
        <v>33.4</v>
      </c>
      <c r="R135" s="125" t="s">
        <v>673</v>
      </c>
      <c r="S135" s="125">
        <v>559</v>
      </c>
    </row>
    <row r="136" spans="11:19" ht="36.75" customHeight="1" x14ac:dyDescent="0.25">
      <c r="K136" s="125" t="s">
        <v>674</v>
      </c>
      <c r="L136" s="125">
        <v>84130</v>
      </c>
      <c r="M136" s="125">
        <v>84190</v>
      </c>
      <c r="N136" s="125" t="s">
        <v>390</v>
      </c>
      <c r="O136" s="125" t="s">
        <v>428</v>
      </c>
      <c r="P136" s="125" t="s">
        <v>412</v>
      </c>
      <c r="Q136" s="125">
        <v>6.75</v>
      </c>
      <c r="R136" s="125" t="s">
        <v>675</v>
      </c>
      <c r="S136" s="125">
        <v>18</v>
      </c>
    </row>
    <row r="137" spans="11:19" ht="36.75" customHeight="1" x14ac:dyDescent="0.25">
      <c r="K137" s="125" t="s">
        <v>676</v>
      </c>
      <c r="L137" s="125">
        <v>84131</v>
      </c>
      <c r="M137" s="125">
        <v>84300</v>
      </c>
      <c r="N137" s="125" t="s">
        <v>399</v>
      </c>
      <c r="O137" s="125" t="s">
        <v>452</v>
      </c>
      <c r="P137" s="125" t="s">
        <v>423</v>
      </c>
      <c r="Q137" s="125">
        <v>6.86</v>
      </c>
      <c r="R137" s="125" t="s">
        <v>677</v>
      </c>
      <c r="S137" s="125">
        <v>278</v>
      </c>
    </row>
    <row r="138" spans="11:19" ht="36.75" customHeight="1" x14ac:dyDescent="0.25">
      <c r="K138" s="125" t="s">
        <v>678</v>
      </c>
      <c r="L138" s="125">
        <v>84134</v>
      </c>
      <c r="M138" s="125">
        <v>84850</v>
      </c>
      <c r="N138" s="125" t="s">
        <v>390</v>
      </c>
      <c r="O138" s="125" t="s">
        <v>428</v>
      </c>
      <c r="P138" s="125" t="s">
        <v>463</v>
      </c>
      <c r="Q138" s="125">
        <v>17.649999999999999</v>
      </c>
      <c r="R138" s="125" t="s">
        <v>679</v>
      </c>
      <c r="S138" s="125">
        <v>41</v>
      </c>
    </row>
    <row r="139" spans="11:19" ht="36.75" customHeight="1" x14ac:dyDescent="0.25">
      <c r="K139" s="125" t="s">
        <v>680</v>
      </c>
      <c r="L139" s="125">
        <v>84135</v>
      </c>
      <c r="M139" s="125">
        <v>84100</v>
      </c>
      <c r="N139" s="125" t="s">
        <v>390</v>
      </c>
      <c r="O139" s="125" t="s">
        <v>437</v>
      </c>
      <c r="P139" s="125" t="s">
        <v>463</v>
      </c>
      <c r="Q139" s="125">
        <v>18.48</v>
      </c>
      <c r="R139" s="125" t="s">
        <v>681</v>
      </c>
      <c r="S139" s="125">
        <v>89</v>
      </c>
    </row>
    <row r="140" spans="11:19" ht="36.75" customHeight="1" x14ac:dyDescent="0.25">
      <c r="K140" s="125" t="s">
        <v>682</v>
      </c>
      <c r="L140" s="125">
        <v>84136</v>
      </c>
      <c r="M140" s="125">
        <v>84190</v>
      </c>
      <c r="N140" s="125" t="s">
        <v>390</v>
      </c>
      <c r="O140" s="125" t="s">
        <v>428</v>
      </c>
      <c r="P140" s="125" t="s">
        <v>412</v>
      </c>
      <c r="Q140" s="125">
        <v>8.9700000000000006</v>
      </c>
      <c r="R140" s="125" t="s">
        <v>683</v>
      </c>
      <c r="S140" s="125">
        <v>146</v>
      </c>
    </row>
    <row r="141" spans="11:19" ht="36.75" customHeight="1" x14ac:dyDescent="0.25">
      <c r="K141" s="125" t="s">
        <v>428</v>
      </c>
      <c r="L141" s="125">
        <v>84137</v>
      </c>
      <c r="M141" s="125">
        <v>84110</v>
      </c>
      <c r="N141" s="125" t="s">
        <v>390</v>
      </c>
      <c r="O141" s="125" t="s">
        <v>428</v>
      </c>
      <c r="P141" s="125" t="s">
        <v>443</v>
      </c>
      <c r="Q141" s="125">
        <v>26.99</v>
      </c>
      <c r="R141" s="125" t="s">
        <v>684</v>
      </c>
      <c r="S141" s="125">
        <v>222</v>
      </c>
    </row>
    <row r="142" spans="11:19" ht="36.75" customHeight="1" x14ac:dyDescent="0.25">
      <c r="K142" s="125" t="s">
        <v>513</v>
      </c>
      <c r="L142" s="125">
        <v>84138</v>
      </c>
      <c r="M142" s="125">
        <v>84600</v>
      </c>
      <c r="N142" s="125" t="s">
        <v>390</v>
      </c>
      <c r="O142" s="125" t="s">
        <v>513</v>
      </c>
      <c r="P142" s="125" t="s">
        <v>514</v>
      </c>
      <c r="Q142" s="125">
        <v>57.97</v>
      </c>
      <c r="R142" s="125" t="s">
        <v>685</v>
      </c>
      <c r="S142" s="125">
        <v>163</v>
      </c>
    </row>
    <row r="143" spans="11:19" ht="36.75" customHeight="1" x14ac:dyDescent="0.25">
      <c r="K143" s="125" t="s">
        <v>686</v>
      </c>
      <c r="L143" s="125">
        <v>84140</v>
      </c>
      <c r="M143" s="125">
        <v>84160</v>
      </c>
      <c r="N143" s="125" t="s">
        <v>399</v>
      </c>
      <c r="O143" s="125" t="s">
        <v>452</v>
      </c>
      <c r="P143" s="125" t="s">
        <v>423</v>
      </c>
      <c r="Q143" s="125">
        <v>15.55</v>
      </c>
      <c r="R143" s="125" t="s">
        <v>687</v>
      </c>
      <c r="S143" s="125">
        <v>37</v>
      </c>
    </row>
    <row r="144" spans="11:19" ht="36.75" customHeight="1" x14ac:dyDescent="0.25">
      <c r="K144" s="125" t="s">
        <v>688</v>
      </c>
      <c r="L144" s="125">
        <v>84141</v>
      </c>
      <c r="M144" s="125">
        <v>84270</v>
      </c>
      <c r="N144" s="125" t="s">
        <v>369</v>
      </c>
      <c r="O144" s="125" t="s">
        <v>517</v>
      </c>
      <c r="P144" s="125" t="s">
        <v>370</v>
      </c>
      <c r="Q144" s="125">
        <v>11.18</v>
      </c>
      <c r="R144" s="125" t="s">
        <v>689</v>
      </c>
      <c r="S144" s="138">
        <v>1007</v>
      </c>
    </row>
    <row r="145" spans="11:19" ht="36.75" customHeight="1" x14ac:dyDescent="0.25">
      <c r="K145" s="125" t="s">
        <v>690</v>
      </c>
      <c r="L145" s="125">
        <v>84142</v>
      </c>
      <c r="M145" s="125">
        <v>84740</v>
      </c>
      <c r="N145" s="125" t="s">
        <v>369</v>
      </c>
      <c r="O145" s="125" t="s">
        <v>517</v>
      </c>
      <c r="P145" s="125" t="s">
        <v>370</v>
      </c>
      <c r="Q145" s="125">
        <v>16.39</v>
      </c>
      <c r="R145" s="125" t="s">
        <v>691</v>
      </c>
      <c r="S145" s="125">
        <v>181</v>
      </c>
    </row>
    <row r="146" spans="11:19" ht="36.75" customHeight="1" x14ac:dyDescent="0.25">
      <c r="K146" s="125" t="s">
        <v>692</v>
      </c>
      <c r="L146" s="125">
        <v>84143</v>
      </c>
      <c r="M146" s="125">
        <v>84210</v>
      </c>
      <c r="N146" s="125" t="s">
        <v>390</v>
      </c>
      <c r="O146" s="125" t="s">
        <v>415</v>
      </c>
      <c r="P146" s="125" t="s">
        <v>412</v>
      </c>
      <c r="Q146" s="125">
        <v>35.01</v>
      </c>
      <c r="R146" s="125" t="s">
        <v>693</v>
      </c>
      <c r="S146" s="125">
        <v>29</v>
      </c>
    </row>
    <row r="147" spans="11:19" ht="36.75" customHeight="1" x14ac:dyDescent="0.25">
      <c r="K147" s="125" t="s">
        <v>694</v>
      </c>
      <c r="L147" s="125">
        <v>84144</v>
      </c>
      <c r="M147" s="125">
        <v>84750</v>
      </c>
      <c r="N147" s="125" t="s">
        <v>399</v>
      </c>
      <c r="O147" s="125" t="s">
        <v>399</v>
      </c>
      <c r="P147" s="125" t="s">
        <v>407</v>
      </c>
      <c r="Q147" s="125">
        <v>34.590000000000003</v>
      </c>
      <c r="R147" s="125" t="s">
        <v>695</v>
      </c>
      <c r="S147" s="125">
        <v>18</v>
      </c>
    </row>
    <row r="148" spans="11:19" ht="36.75" customHeight="1" x14ac:dyDescent="0.25">
      <c r="K148" s="125" t="s">
        <v>696</v>
      </c>
      <c r="L148" s="125">
        <v>84145</v>
      </c>
      <c r="M148" s="125">
        <v>84400</v>
      </c>
      <c r="N148" s="125" t="s">
        <v>399</v>
      </c>
      <c r="O148" s="125" t="s">
        <v>399</v>
      </c>
      <c r="P148" s="125" t="s">
        <v>407</v>
      </c>
      <c r="Q148" s="125">
        <v>30.05</v>
      </c>
      <c r="R148" s="125" t="s">
        <v>697</v>
      </c>
      <c r="S148" s="125">
        <v>26</v>
      </c>
    </row>
    <row r="149" spans="11:19" ht="36.75" customHeight="1" x14ac:dyDescent="0.25">
      <c r="K149" s="125" t="s">
        <v>698</v>
      </c>
      <c r="L149" s="125">
        <v>84146</v>
      </c>
      <c r="M149" s="125">
        <v>84110</v>
      </c>
      <c r="N149" s="125" t="s">
        <v>390</v>
      </c>
      <c r="O149" s="125" t="s">
        <v>428</v>
      </c>
      <c r="P149" s="125" t="s">
        <v>443</v>
      </c>
      <c r="Q149" s="125">
        <v>11.38</v>
      </c>
      <c r="R149" s="125" t="s">
        <v>699</v>
      </c>
      <c r="S149" s="125">
        <v>44</v>
      </c>
    </row>
    <row r="150" spans="11:19" ht="36.75" customHeight="1" x14ac:dyDescent="0.25">
      <c r="K150" s="125" t="s">
        <v>700</v>
      </c>
      <c r="L150" s="125">
        <v>84147</v>
      </c>
      <c r="M150" s="125">
        <v>84530</v>
      </c>
      <c r="N150" s="125" t="s">
        <v>399</v>
      </c>
      <c r="O150" s="125" t="s">
        <v>400</v>
      </c>
      <c r="P150" s="125" t="s">
        <v>401</v>
      </c>
      <c r="Q150" s="125">
        <v>18.25</v>
      </c>
      <c r="R150" s="125" t="s">
        <v>701</v>
      </c>
      <c r="S150" s="125">
        <v>191</v>
      </c>
    </row>
    <row r="151" spans="11:19" ht="36.75" customHeight="1" x14ac:dyDescent="0.25">
      <c r="K151" s="125" t="s">
        <v>702</v>
      </c>
      <c r="L151" s="125">
        <v>84148</v>
      </c>
      <c r="M151" s="125">
        <v>84570</v>
      </c>
      <c r="N151" s="125" t="s">
        <v>390</v>
      </c>
      <c r="O151" s="125" t="s">
        <v>415</v>
      </c>
      <c r="P151" s="125" t="s">
        <v>416</v>
      </c>
      <c r="Q151" s="125">
        <v>27.08</v>
      </c>
      <c r="R151" s="125" t="s">
        <v>703</v>
      </c>
      <c r="S151" s="125">
        <v>48</v>
      </c>
    </row>
    <row r="152" spans="11:19" ht="36.75" customHeight="1" x14ac:dyDescent="0.25">
      <c r="K152" s="125" t="s">
        <v>704</v>
      </c>
      <c r="L152" s="125">
        <v>84149</v>
      </c>
      <c r="M152" s="125">
        <v>84150</v>
      </c>
      <c r="N152" s="125" t="s">
        <v>390</v>
      </c>
      <c r="O152" s="125" t="s">
        <v>428</v>
      </c>
      <c r="P152" s="125" t="s">
        <v>463</v>
      </c>
      <c r="Q152" s="125">
        <v>14.79</v>
      </c>
      <c r="R152" s="125" t="s">
        <v>705</v>
      </c>
      <c r="S152" s="125">
        <v>113</v>
      </c>
    </row>
    <row r="153" spans="11:19" ht="36.75" customHeight="1" x14ac:dyDescent="0.25">
      <c r="K153" s="125" t="s">
        <v>706</v>
      </c>
      <c r="L153" s="125">
        <v>84150</v>
      </c>
      <c r="M153" s="125">
        <v>84820</v>
      </c>
      <c r="N153" s="125" t="s">
        <v>390</v>
      </c>
      <c r="O153" s="125" t="s">
        <v>513</v>
      </c>
      <c r="P153" s="125" t="s">
        <v>514</v>
      </c>
      <c r="Q153" s="125">
        <v>41.07</v>
      </c>
      <c r="R153" s="125" t="s">
        <v>707</v>
      </c>
      <c r="S153" s="125">
        <v>48</v>
      </c>
    </row>
    <row r="154" spans="11:19" ht="36.75" customHeight="1" x14ac:dyDescent="0.25">
      <c r="K154" s="125" t="s">
        <v>708</v>
      </c>
      <c r="L154" s="125">
        <v>84151</v>
      </c>
      <c r="M154" s="125">
        <v>84240</v>
      </c>
      <c r="N154" s="125" t="s">
        <v>399</v>
      </c>
      <c r="O154" s="125" t="s">
        <v>400</v>
      </c>
      <c r="P154" s="125" t="s">
        <v>401</v>
      </c>
      <c r="Q154" s="125">
        <v>16.149999999999999</v>
      </c>
      <c r="R154" s="125" t="s">
        <v>709</v>
      </c>
      <c r="S154" s="125">
        <v>10</v>
      </c>
    </row>
  </sheetData>
  <sheetProtection algorithmName="SHA-512" hashValue="wPEJayH6f6GLYxn89HoBLwlTk59Sd9HaLOrRXWBKVidJKJpbG9uIF1gbhsF3ekjw6vqW/Mew95BIxA+9aD7khA==" saltValue="yYX23ePAgdAtrDAsuip02g==" spinCount="100000" sheet="1" scenarios="1" formatCells="0" formatColumns="0" formatRows="0" insertColumns="0" insertRows="0" selectLockedCells="1"/>
  <mergeCells count="31">
    <mergeCell ref="B24:D24"/>
    <mergeCell ref="F24:H24"/>
    <mergeCell ref="B25:D25"/>
    <mergeCell ref="F25:H25"/>
    <mergeCell ref="B26:H26"/>
    <mergeCell ref="A52:H52"/>
    <mergeCell ref="B20:H20"/>
    <mergeCell ref="B21:D21"/>
    <mergeCell ref="F21:H21"/>
    <mergeCell ref="B22:D22"/>
    <mergeCell ref="F22:H22"/>
    <mergeCell ref="B23:H23"/>
    <mergeCell ref="B15:H15"/>
    <mergeCell ref="B16:H16"/>
    <mergeCell ref="B17:H17"/>
    <mergeCell ref="B18:D18"/>
    <mergeCell ref="F18:H18"/>
    <mergeCell ref="B19:D19"/>
    <mergeCell ref="F19:H19"/>
    <mergeCell ref="B8:H8"/>
    <mergeCell ref="B9:H9"/>
    <mergeCell ref="B11:H11"/>
    <mergeCell ref="B12:H12"/>
    <mergeCell ref="B13:H13"/>
    <mergeCell ref="B14:H14"/>
    <mergeCell ref="A1:H1"/>
    <mergeCell ref="B2:H2"/>
    <mergeCell ref="B3:H3"/>
    <mergeCell ref="B5:H5"/>
    <mergeCell ref="C6:H6"/>
    <mergeCell ref="B7:H7"/>
  </mergeCells>
  <dataValidations count="17">
    <dataValidation type="decimal" allowBlank="1" showInputMessage="1" showErrorMessage="1" sqref="B55:E59 B63:E69">
      <formula1>-1.11111111111111E+22</formula1>
      <formula2>1.11111111111111E+25</formula2>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formula1>INDIRECT(B8)</formula1>
    </dataValidation>
    <dataValidation type="list" allowBlank="1" showInputMessage="1" showErrorMessage="1" prompt="Merci de choisir dans la liste la nature de l'action que vous proposez._x000a_Pour voir la liste ? Cliquez sur le bouton à droite de la cellule." sqref="B5:H5">
      <formula1>"… , nouveau projet , projet existant sans financement CFPPA , projet existant avec financement CFPPA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formula1>"…,animation-réalisation,pilotage-coordination,information communication, gestion administrative , autre"</formula1>
    </dataValidation>
    <dataValidation type="list" allowBlank="1" showInputMessage="1" showErrorMessage="1" prompt="Merci de choisir dans la liste le statut du personnel dédié à l'action que vous proposez._x000a__x000a_Pour voir la liste ? Cliquez sur le bouton à droite de la cellule." sqref="B48:H48">
      <formula1>"…, interne salarié , interne bénévole , volontaire service civique ,  prestataire externe , autre"</formula1>
    </dataValidation>
    <dataValidation allowBlank="1" showInputMessage="1" showErrorMessage="1" prompt="Merci de choisir dans la liste le thème du Programme coordonné auquel peut être rattaché votre action._x000a_Pour voir la liste ? Cliquez sur le bouton à droite de la cellule" sqref="B6"/>
    <dataValidation type="list" showInputMessage="1" showErrorMessage="1" prompt="Merci de choisir dans la liste le thème de l'appel à initiatives 2021 auquel peut être rattachée l'action que vous proposez._x000a_Pour voir les possibilités ? Cliquez sur la flèche en bas à droite de la cellule" sqref="B7:H7">
      <formula1>INDIRECT(B6)</formula1>
    </dataValidation>
    <dataValidation errorStyle="information" allowBlank="1" showInputMessage="1" showErrorMessage="1" error="Vous entrez une nouvelle proposition. Êtes vous certain que votre proposition ne pourrait concorder avec aucune des autres ? Si oui, alors tapez &quot;Ok&quot;." sqref="C44"/>
    <dataValidation type="whole" errorStyle="information" allowBlank="1" showInputMessage="1" showErrorMessage="1" error="Vous ne pouvez saisir que des nombres entiers. " prompt="Ces données sont des nombres entiers !" sqref="G29:G43">
      <formula1>0</formula1>
      <formula2>2000</formula2>
    </dataValidation>
    <dataValidation errorStyle="information" allowBlank="1" showInputMessage="1" showErrorMessage="1" error="Vous ne pouvez saisir que des nombres entiers. " sqref="H29:H43"/>
    <dataValidation type="list" showInputMessage="1" showErrorMessage="1" prompt="Merci de choisir dans la liste la catégorie de la CNSA à laquelle l'action que vous proposez peut être rattachée._x000a_Pour voir la liste ? Cliquez sur la flèche en bas à droite de la cellule." sqref="B8:H8">
      <formula1>$AI$1:$AM$1</formula1>
    </dataValidation>
    <dataValidation type="list" allowBlank="1" showInputMessage="1" showErrorMessage="1" prompt="Merci de choisir dans la liste le thème du Programme coordonné auquel peut être rattachée votre action._x000a_Pour voir la liste ? Cliquez sur la flèche en bas à droite de la cellule" sqref="C6:H6">
      <formula1>AXESPC</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formula1>$U$2:$U$7</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formula1>IF(B29&lt;&gt;"",OFFSET(f_villes,MATCH(B29&amp;"*",f_villes,0)-1,,COUNTIF(f_villes,B29&amp;"*"),1),f_villes)</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formula1>$V$2:$V$7</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formula1>$W$2:$W$12</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formula1>$X$2:$X$8</formula1>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 Département du Vaucluse
APPEL A INITIATIVES - Année 2021</oddHeader>
    <oddFooter>&amp;RPages :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155</vt:i4>
      </vt:variant>
    </vt:vector>
  </HeadingPairs>
  <TitlesOfParts>
    <vt:vector size="166" baseType="lpstr">
      <vt:lpstr>Synthèse</vt:lpstr>
      <vt:lpstr>GENERALITES</vt:lpstr>
      <vt:lpstr>Projet 1</vt:lpstr>
      <vt:lpstr>Projet 2</vt:lpstr>
      <vt:lpstr>Projet 3</vt:lpstr>
      <vt:lpstr>Projet 4</vt:lpstr>
      <vt:lpstr>Projet 5</vt:lpstr>
      <vt:lpstr>Projet 6</vt:lpstr>
      <vt:lpstr>Projet 7</vt:lpstr>
      <vt:lpstr>Projet 8</vt:lpstr>
      <vt:lpstr>Projet 9</vt:lpstr>
      <vt:lpstr>'Projet 2'!AXE_1</vt:lpstr>
      <vt:lpstr>'Projet 3'!AXE_1</vt:lpstr>
      <vt:lpstr>'Projet 4'!AXE_1</vt:lpstr>
      <vt:lpstr>'Projet 5'!AXE_1</vt:lpstr>
      <vt:lpstr>'Projet 6'!AXE_1</vt:lpstr>
      <vt:lpstr>'Projet 7'!AXE_1</vt:lpstr>
      <vt:lpstr>'Projet 8'!AXE_1</vt:lpstr>
      <vt:lpstr>'Projet 9'!AXE_1</vt:lpstr>
      <vt:lpstr>AXE_1</vt:lpstr>
      <vt:lpstr>'Projet 2'!Axe_1_Amélioration_accès_aux_équipements_et_aides_techniques</vt:lpstr>
      <vt:lpstr>'Projet 3'!Axe_1_Amélioration_accès_aux_équipements_et_aides_techniques</vt:lpstr>
      <vt:lpstr>'Projet 4'!Axe_1_Amélioration_accès_aux_équipements_et_aides_techniques</vt:lpstr>
      <vt:lpstr>'Projet 5'!Axe_1_Amélioration_accès_aux_équipements_et_aides_techniques</vt:lpstr>
      <vt:lpstr>'Projet 6'!Axe_1_Amélioration_accès_aux_équipements_et_aides_techniques</vt:lpstr>
      <vt:lpstr>'Projet 7'!Axe_1_Amélioration_accès_aux_équipements_et_aides_techniques</vt:lpstr>
      <vt:lpstr>'Projet 8'!Axe_1_Amélioration_accès_aux_équipements_et_aides_techniques</vt:lpstr>
      <vt:lpstr>'Projet 9'!Axe_1_Amélioration_accès_aux_équipements_et_aides_techniques</vt:lpstr>
      <vt:lpstr>Axe_1_Amélioration_accès_aux_équipements_et_aides_techniques</vt:lpstr>
      <vt:lpstr>'Projet 2'!AXE_2</vt:lpstr>
      <vt:lpstr>'Projet 3'!AXE_2</vt:lpstr>
      <vt:lpstr>'Projet 4'!AXE_2</vt:lpstr>
      <vt:lpstr>'Projet 5'!AXE_2</vt:lpstr>
      <vt:lpstr>'Projet 6'!AXE_2</vt:lpstr>
      <vt:lpstr>'Projet 7'!AXE_2</vt:lpstr>
      <vt:lpstr>'Projet 8'!AXE_2</vt:lpstr>
      <vt:lpstr>'Projet 9'!AXE_2</vt:lpstr>
      <vt:lpstr>AXE_2</vt:lpstr>
      <vt:lpstr>'Projet 2'!AXE_3</vt:lpstr>
      <vt:lpstr>'Projet 3'!AXE_3</vt:lpstr>
      <vt:lpstr>'Projet 4'!AXE_3</vt:lpstr>
      <vt:lpstr>'Projet 5'!AXE_3</vt:lpstr>
      <vt:lpstr>'Projet 6'!AXE_3</vt:lpstr>
      <vt:lpstr>'Projet 7'!AXE_3</vt:lpstr>
      <vt:lpstr>'Projet 8'!AXE_3</vt:lpstr>
      <vt:lpstr>'Projet 9'!AXE_3</vt:lpstr>
      <vt:lpstr>AXE_3</vt:lpstr>
      <vt:lpstr>'Projet 2'!AXE_4</vt:lpstr>
      <vt:lpstr>'Projet 3'!AXE_4</vt:lpstr>
      <vt:lpstr>'Projet 4'!AXE_4</vt:lpstr>
      <vt:lpstr>'Projet 5'!AXE_4</vt:lpstr>
      <vt:lpstr>'Projet 6'!AXE_4</vt:lpstr>
      <vt:lpstr>'Projet 7'!AXE_4</vt:lpstr>
      <vt:lpstr>'Projet 8'!AXE_4</vt:lpstr>
      <vt:lpstr>'Projet 9'!AXE_4</vt:lpstr>
      <vt:lpstr>AXE_4</vt:lpstr>
      <vt:lpstr>'Projet 2'!Axe_4_coordination_et_appui_des_actions_de_prévention_mises_en_oeuvre_par_les_SPASAD</vt:lpstr>
      <vt:lpstr>'Projet 3'!Axe_4_coordination_et_appui_des_actions_de_prévention_mises_en_oeuvre_par_les_SPASAD</vt:lpstr>
      <vt:lpstr>'Projet 4'!Axe_4_coordination_et_appui_des_actions_de_prévention_mises_en_oeuvre_par_les_SPASAD</vt:lpstr>
      <vt:lpstr>'Projet 5'!Axe_4_coordination_et_appui_des_actions_de_prévention_mises_en_oeuvre_par_les_SPASAD</vt:lpstr>
      <vt:lpstr>'Projet 6'!Axe_4_coordination_et_appui_des_actions_de_prévention_mises_en_oeuvre_par_les_SPASAD</vt:lpstr>
      <vt:lpstr>'Projet 7'!Axe_4_coordination_et_appui_des_actions_de_prévention_mises_en_oeuvre_par_les_SPASAD</vt:lpstr>
      <vt:lpstr>'Projet 8'!Axe_4_coordination_et_appui_des_actions_de_prévention_mises_en_oeuvre_par_les_SPASAD</vt:lpstr>
      <vt:lpstr>'Projet 9'!Axe_4_coordination_et_appui_des_actions_de_prévention_mises_en_oeuvre_par_les_SPASAD</vt:lpstr>
      <vt:lpstr>Axe_4_coordination_et_appui_des_actions_de_prévention_mises_en_oeuvre_par_les_SPASAD</vt:lpstr>
      <vt:lpstr>'Projet 2'!AXE_5</vt:lpstr>
      <vt:lpstr>'Projet 3'!AXE_5</vt:lpstr>
      <vt:lpstr>'Projet 4'!AXE_5</vt:lpstr>
      <vt:lpstr>'Projet 5'!AXE_5</vt:lpstr>
      <vt:lpstr>'Projet 6'!AXE_5</vt:lpstr>
      <vt:lpstr>'Projet 7'!AXE_5</vt:lpstr>
      <vt:lpstr>'Projet 8'!AXE_5</vt:lpstr>
      <vt:lpstr>'Projet 9'!AXE_5</vt:lpstr>
      <vt:lpstr>AXE_5</vt:lpstr>
      <vt:lpstr>'Projet 2'!Axe_5_Soutien_aux_proches_aidants</vt:lpstr>
      <vt:lpstr>'Projet 3'!Axe_5_Soutien_aux_proches_aidants</vt:lpstr>
      <vt:lpstr>'Projet 4'!Axe_5_Soutien_aux_proches_aidants</vt:lpstr>
      <vt:lpstr>'Projet 5'!Axe_5_Soutien_aux_proches_aidants</vt:lpstr>
      <vt:lpstr>'Projet 6'!Axe_5_Soutien_aux_proches_aidants</vt:lpstr>
      <vt:lpstr>'Projet 7'!Axe_5_Soutien_aux_proches_aidants</vt:lpstr>
      <vt:lpstr>'Projet 8'!Axe_5_Soutien_aux_proches_aidants</vt:lpstr>
      <vt:lpstr>'Projet 9'!Axe_5_Soutien_aux_proches_aidants</vt:lpstr>
      <vt:lpstr>Axe_5_Soutien_aux_proches_aidants</vt:lpstr>
      <vt:lpstr>'Projet 2'!AXE_6</vt:lpstr>
      <vt:lpstr>'Projet 3'!AXE_6</vt:lpstr>
      <vt:lpstr>'Projet 4'!AXE_6</vt:lpstr>
      <vt:lpstr>'Projet 5'!AXE_6</vt:lpstr>
      <vt:lpstr>'Projet 6'!AXE_6</vt:lpstr>
      <vt:lpstr>'Projet 7'!AXE_6</vt:lpstr>
      <vt:lpstr>'Projet 8'!AXE_6</vt:lpstr>
      <vt:lpstr>'Projet 9'!AXE_6</vt:lpstr>
      <vt:lpstr>AXE_6</vt:lpstr>
      <vt:lpstr>'Projet 2'!Axe_6_Actions_collectives_de_prévention_HORS_SANTE</vt:lpstr>
      <vt:lpstr>'Projet 3'!Axe_6_Actions_collectives_de_prévention_HORS_SANTE</vt:lpstr>
      <vt:lpstr>'Projet 4'!Axe_6_Actions_collectives_de_prévention_HORS_SANTE</vt:lpstr>
      <vt:lpstr>'Projet 5'!Axe_6_Actions_collectives_de_prévention_HORS_SANTE</vt:lpstr>
      <vt:lpstr>'Projet 6'!Axe_6_Actions_collectives_de_prévention_HORS_SANTE</vt:lpstr>
      <vt:lpstr>'Projet 7'!Axe_6_Actions_collectives_de_prévention_HORS_SANTE</vt:lpstr>
      <vt:lpstr>'Projet 8'!Axe_6_Actions_collectives_de_prévention_HORS_SANTE</vt:lpstr>
      <vt:lpstr>'Projet 9'!Axe_6_Actions_collectives_de_prévention_HORS_SANTE</vt:lpstr>
      <vt:lpstr>Axe_6_Actions_collectives_de_prévention_HORS_SANTE</vt:lpstr>
      <vt:lpstr>'Projet 2'!Axe_6_Actions_collectives_de_prévention_SANTE_BIEN_VIEILLIR</vt:lpstr>
      <vt:lpstr>'Projet 3'!Axe_6_Actions_collectives_de_prévention_SANTE_BIEN_VIEILLIR</vt:lpstr>
      <vt:lpstr>'Projet 4'!Axe_6_Actions_collectives_de_prévention_SANTE_BIEN_VIEILLIR</vt:lpstr>
      <vt:lpstr>'Projet 5'!Axe_6_Actions_collectives_de_prévention_SANTE_BIEN_VIEILLIR</vt:lpstr>
      <vt:lpstr>'Projet 6'!Axe_6_Actions_collectives_de_prévention_SANTE_BIEN_VIEILLIR</vt:lpstr>
      <vt:lpstr>'Projet 7'!Axe_6_Actions_collectives_de_prévention_SANTE_BIEN_VIEILLIR</vt:lpstr>
      <vt:lpstr>'Projet 8'!Axe_6_Actions_collectives_de_prévention_SANTE_BIEN_VIEILLIR</vt:lpstr>
      <vt:lpstr>'Projet 9'!Axe_6_Actions_collectives_de_prévention_SANTE_BIEN_VIEILLIR</vt:lpstr>
      <vt:lpstr>Axe_6_Actions_collectives_de_prévention_SANTE_BIEN_VIEILLIR</vt:lpstr>
      <vt:lpstr>'Projet 2'!AXESCNSA</vt:lpstr>
      <vt:lpstr>'Projet 3'!AXESCNSA</vt:lpstr>
      <vt:lpstr>'Projet 4'!AXESCNSA</vt:lpstr>
      <vt:lpstr>'Projet 5'!AXESCNSA</vt:lpstr>
      <vt:lpstr>'Projet 6'!AXESCNSA</vt:lpstr>
      <vt:lpstr>'Projet 7'!AXESCNSA</vt:lpstr>
      <vt:lpstr>'Projet 8'!AXESCNSA</vt:lpstr>
      <vt:lpstr>'Projet 9'!AXESCNSA</vt:lpstr>
      <vt:lpstr>AXESCNSA</vt:lpstr>
      <vt:lpstr>'Projet 2'!AXESPC</vt:lpstr>
      <vt:lpstr>'Projet 3'!AXESPC</vt:lpstr>
      <vt:lpstr>'Projet 4'!AXESPC</vt:lpstr>
      <vt:lpstr>'Projet 5'!AXESPC</vt:lpstr>
      <vt:lpstr>'Projet 6'!AXESPC</vt:lpstr>
      <vt:lpstr>'Projet 7'!AXESPC</vt:lpstr>
      <vt:lpstr>'Projet 8'!AXESPC</vt:lpstr>
      <vt:lpstr>'Projet 9'!AXESPC</vt:lpstr>
      <vt:lpstr>AXESPC</vt:lpstr>
      <vt:lpstr>'Projet 1'!Impression_des_titres</vt:lpstr>
      <vt:lpstr>'Projet 2'!Impression_des_titres</vt:lpstr>
      <vt:lpstr>'Projet 3'!Impression_des_titres</vt:lpstr>
      <vt:lpstr>'Projet 4'!Impression_des_titres</vt:lpstr>
      <vt:lpstr>'Projet 5'!Impression_des_titres</vt:lpstr>
      <vt:lpstr>'Projet 6'!Impression_des_titres</vt:lpstr>
      <vt:lpstr>'Projet 7'!Impression_des_titres</vt:lpstr>
      <vt:lpstr>'Projet 8'!Impression_des_titres</vt:lpstr>
      <vt:lpstr>'Projet 9'!Impression_des_titres</vt:lpstr>
      <vt:lpstr>'Projet 2'!l_villes</vt:lpstr>
      <vt:lpstr>'Projet 3'!l_villes</vt:lpstr>
      <vt:lpstr>'Projet 4'!l_villes</vt:lpstr>
      <vt:lpstr>'Projet 5'!l_villes</vt:lpstr>
      <vt:lpstr>'Projet 6'!l_villes</vt:lpstr>
      <vt:lpstr>'Projet 7'!l_villes</vt:lpstr>
      <vt:lpstr>'Projet 8'!l_villes</vt:lpstr>
      <vt:lpstr>'Projet 9'!l_villes</vt:lpstr>
      <vt:lpstr>l_villes</vt:lpstr>
      <vt:lpstr>'Projet 2'!p_villes</vt:lpstr>
      <vt:lpstr>'Projet 3'!p_villes</vt:lpstr>
      <vt:lpstr>'Projet 4'!p_villes</vt:lpstr>
      <vt:lpstr>'Projet 5'!p_villes</vt:lpstr>
      <vt:lpstr>'Projet 6'!p_villes</vt:lpstr>
      <vt:lpstr>'Projet 7'!p_villes</vt:lpstr>
      <vt:lpstr>'Projet 8'!p_villes</vt:lpstr>
      <vt:lpstr>'Projet 9'!p_villes</vt:lpstr>
      <vt:lpstr>p_villes</vt:lpstr>
      <vt:lpstr>GENERALITES!Zone_d_impression</vt:lpstr>
      <vt:lpstr>'Projet 1'!Zone_d_impression</vt:lpstr>
      <vt:lpstr>'Projet 2'!Zone_d_impression</vt:lpstr>
      <vt:lpstr>'Projet 3'!Zone_d_impression</vt:lpstr>
      <vt:lpstr>'Projet 4'!Zone_d_impression</vt:lpstr>
      <vt:lpstr>'Projet 5'!Zone_d_impression</vt:lpstr>
      <vt:lpstr>'Projet 6'!Zone_d_impression</vt:lpstr>
      <vt:lpstr>'Projet 7'!Zone_d_impression</vt:lpstr>
      <vt:lpstr>'Projet 8'!Zone_d_impression</vt:lpstr>
      <vt:lpstr>'Projet 9'!Zone_d_impression</vt:lpstr>
      <vt:lpstr>Synthèse!Zone_d_impression</vt:lpstr>
    </vt:vector>
  </TitlesOfParts>
  <Company>CONSEIL GENERAL DU VAUCLUSE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Démonstration de InputBox</dc:title>
  <dc:creator>Le-corre Marion</dc:creator>
  <cp:lastModifiedBy>Rio Jean-michel</cp:lastModifiedBy>
  <cp:lastPrinted>2021-02-09T14:29:37Z</cp:lastPrinted>
  <dcterms:created xsi:type="dcterms:W3CDTF">2019-01-24T10:13:35Z</dcterms:created>
  <dcterms:modified xsi:type="dcterms:W3CDTF">2021-02-26T14:29:17Z</dcterms:modified>
</cp:coreProperties>
</file>

<file path=userCustomization/customUI.xml><?xml version="1.0" encoding="utf-8"?>
<mso:customUI xmlns:mso="http://schemas.microsoft.com/office/2006/01/customui">
  <mso:ribbon>
    <mso:qat>
      <mso:documentControls>
        <mso:control idQ="mso:FileSave" visible="true"/>
        <mso:control idQ="mso:FileSaveAs" visible="true"/>
        <mso:control idQ="mso:Redo" visible="true"/>
        <mso:control idQ="mso:Copy" visible="true"/>
        <mso:control idQ="mso:Paste" visible="true"/>
        <mso:control idQ="mso:ViewFreezePanesGallery" visible="true"/>
      </mso:documentControls>
    </mso:qat>
  </mso:ribbon>
</mso:customUI>
</file>